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2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<sst xmlns="http://schemas.openxmlformats.org/spreadsheetml/2006/main" count="572" uniqueCount="523">
  <si>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</si>
  <si>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</si>
  <si>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</si>
  <si>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</si>
  <si>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</si>
  <si>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</si>
  <si>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</si>
  <si>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</si>
  <si>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</si>
  <si>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</si>
  <si>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</si>
  <si>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</si>
  <si>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</si>
  <si>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</si>
  <si>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</si>
  <si>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</si>
  <si>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</si>
  <si>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</si>
  <si>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</si>
  <si>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</si>
  <si>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</si>
  <si>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</si>
  <si>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</si>
  <si>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</si>
  <si>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</si>
  <si>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</si>
  <si>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</si>
  <si>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</si>
  <si>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</si>
  <si>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</si>
  <si>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</si>
  <si>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</si>
  <si>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</si>
  <si>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</si>
  <si>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</si>
  <si>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</si>
  <si>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</si>
  <si>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</si>
  <si>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</si>
  <si>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</si>
  <si>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</si>
  <si>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</si>
  <si>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</si>
  <si>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</si>
  <si>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</si>
  <si>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</si>
  <si>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</si>
  <si>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</si>
  <si>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</si>
  <si>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</si>
  <si>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</si>
  <si>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</si>
  <si>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</si>
  <si>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</si>
  <si>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</si>
  <si>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</si>
  <si>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</si>
  <si>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</si>
  <si>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</si>
  <si>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</si>
  <si>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</si>
  <si>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</si>
  <si>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</si>
  <si>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</si>
  <si>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</si>
  <si>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</si>
  <si>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</si>
  <si>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</si>
  <si>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</si>
  <si>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</si>
  <si>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</si>
  <si>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</si>
  <si>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</si>
  <si>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</si>
  <si>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</si>
  <si>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</si>
  <si>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</si>
  <si>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</si>
  <si>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</si>
  <si>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</si>
  <si>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</si>
  <si>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</si>
  <si>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</si>
  <si>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</si>
  <si>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</si>
  <si>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</si>
  <si>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</si>
  <si>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</si>
  <si>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</si>
  <si>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</si>
  <si>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</si>
  <si>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</si>
  <si>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</si>
  <si>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</si>
  <si>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</si>
  <si>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</si>
  <si>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</si>
  <si>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</si>
  <si>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</si>
  <si>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</si>
  <si>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</si>
  <si>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</si>
  <si>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</si>
  <si>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</si>
  <si>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</si>
  <si>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</si>
  <si>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</si>
  <si>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</si>
  <si>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</si>
  <si>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</si>
  <si>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</si>
  <si>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</si>
  <si>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</si>
  <si>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</si>
  <si>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</si>
  <si>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</si>
  <si>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</si>
  <si>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</si>
  <si>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</si>
  <si>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</si>
  <si>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</si>
  <si>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</si>
  <si>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</si>
  <si>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</si>
  <si>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</si>
  <si>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</si>
  <si>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</si>
  <si>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</si>
  <si>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</si>
  <si>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</si>
  <si>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</si>
  <si>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</si>
  <si>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</si>
  <si>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</si>
  <si>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</si>
  <si>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</si>
  <si>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</si>
  <si>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</si>
  <si>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</si>
  <si>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</si>
  <si>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</si>
  <si>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</si>
  <si>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</si>
  <si>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</si>
  <si>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</si>
  <si>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</si>
  <si>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</si>
  <si>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</si>
  <si>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</si>
  <si>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</si>
  <si>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</si>
  <si>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</si>
  <si>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</si>
  <si>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</si>
  <si>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</si>
  <si>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</si>
  <si>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</si>
  <si>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</si>
  <si>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</si>
  <si>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</si>
  <si>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</si>
  <si>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</si>
  <si>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</si>
  <si>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</si>
  <si>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</si>
  <si>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</si>
  <si>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</si>
  <si>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</si>
  <si>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</si>
  <si>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</si>
  <si>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</si>
  <si>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</si>
  <si>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</si>
  <si>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</si>
  <si>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</si>
  <si>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</si>
  <si>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</si>
  <si>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</si>
  <si>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</si>
  <si>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</si>
  <si>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</si>
  <si>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</si>
  <si>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</si>
  <si>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</si>
  <si>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</si>
  <si>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</si>
  <si>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</si>
  <si>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</si>
  <si>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</si>
  <si>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</si>
  <si>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</si>
  <si>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</si>
  <si>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</si>
  <si>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</si>
  <si>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</si>
  <si>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</si>
  <si>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</si>
  <si>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</si>
  <si>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</si>
  <si>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</si>
  <si>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</si>
  <si>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</si>
  <si>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</si>
  <si>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</si>
  <si>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</si>
  <si>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</si>
  <si>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</si>
  <si>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</si>
  <si>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</si>
  <si>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</si>
  <si>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</si>
  <si>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</si>
  <si>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</si>
  <si>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</si>
  <si>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</si>
  <si>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</si>
  <si>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</si>
  <si>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</si>
  <si>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</si>
  <si>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</si>
  <si>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</si>
  <si>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</si>
  <si>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</si>
  <si>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</si>
  <si>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</si>
  <si>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</si>
  <si>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</si>
  <si>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</si>
  <si>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</si>
  <si>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</si>
  <si>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</si>
  <si>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</si>
  <si>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</si>
  <si>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</si>
  <si>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</si>
  <si>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</si>
  <si>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</si>
  <si>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</si>
  <si>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</si>
  <si>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</si>
  <si>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</si>
  <si>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</si>
  <si>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</si>
  <si>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</si>
  <si>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</si>
  <si>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</si>
  <si>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</si>
  <si>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</si>
  <si>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</si>
  <si>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</si>
  <si>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</si>
  <si>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</si>
  <si>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</si>
  <si>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</si>
  <si>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</si>
  <si>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</si>
  <si>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</si>
  <si>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</si>
  <si>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</si>
  <si>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</si>
  <si>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</si>
  <si>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</si>
  <si>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</si>
  <si>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</si>
  <si>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</si>
  <si>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</si>
  <si>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</si>
  <si>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</si>
  <si>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</si>
  <si>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</si>
  <si>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</si>
  <si>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</si>
  <si>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</si>
  <si>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</si>
  <si>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</si>
  <si>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</si>
  <si>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</si>
  <si>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</si>
  <si>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</si>
  <si>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</si>
  <si>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</si>
  <si>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</si>
  <si>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</si>
  <si>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</si>
  <si>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</si>
  <si>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</si>
  <si>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</si>
  <si>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</si>
  <si>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</si>
  <si>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</si>
  <si>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</si>
  <si>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</si>
  <si>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</si>
  <si>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</si>
  <si>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</si>
  <si>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</si>
  <si>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</si>
  <si>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</si>
  <si>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</si>
  <si>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</si>
  <si>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</si>
  <si>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</si>
  <si>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</si>
  <si>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</si>
  <si>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</si>
  <si>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</si>
  <si>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</si>
  <si>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</si>
  <si>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</si>
  <si>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</si>
  <si>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</si>
  <si>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</si>
  <si>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</si>
  <si>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</si>
  <si>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</si>
  <si>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</si>
  <si>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</si>
  <si>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</si>
  <si>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</si>
  <si>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</si>
  <si>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</si>
  <si>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</si>
  <si>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</si>
  <si>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</si>
  <si>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</si>
  <si>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</si>
  <si>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</si>
  <si>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</si>
  <si>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</si>
  <si>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</si>
  <si>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</si>
  <si>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</si>
  <si>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</si>
  <si>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</si>
  <si>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</si>
  <si>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</si>
  <si>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</si>
  <si>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</si>
  <si>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</si>
  <si>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</si>
  <si>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</si>
  <si>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</si>
  <si>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</si>
  <si>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</si>
  <si>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</si>
  <si>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</si>
  <si>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</si>
  <si>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</si>
  <si>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</si>
  <si>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</si>
  <si>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</si>
  <si>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</si>
  <si>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</si>
  <si>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</si>
  <si>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</si>
  <si>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</si>
  <si>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</si>
  <si>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</si>
  <si>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</si>
  <si>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</si>
  <si>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</si>
  <si>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</si>
  <si>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</si>
  <si>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</si>
  <si>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</si>
  <si>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</si>
  <si>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</si>
  <si>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</si>
  <si>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</si>
  <si>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</si>
  <si>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</si>
  <si>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</si>
  <si>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</si>
  <si>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</si>
  <si>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</si>
  <si>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</si>
  <si>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</si>
  <si>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</si>
  <si>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</si>
  <si>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</si>
  <si>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</si>
  <si>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</si>
  <si>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</si>
  <si>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</si>
  <si>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</si>
  <si>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</si>
  <si>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</si>
  <si>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</si>
  <si>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</si>
  <si>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</si>
  <si>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</si>
  <si>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</si>
  <si>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</si>
  <si>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</si>
  <si>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</si>
  <si>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</si>
  <si>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</si>
  <si>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</si>
  <si>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</si>
  <si>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</si>
  <si>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</si>
  <si>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</si>
  <si>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</si>
  <si>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</si>
  <si>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</si>
  <si>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</si>
  <si>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</si>
  <si>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</si>
  <si>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</si>
  <si>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</si>
  <si>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</si>
  <si>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</si>
  <si>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</si>
  <si>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</si>
  <si>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</si>
  <si>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</si>
  <si>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</si>
  <si>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</si>
  <si>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</si>
  <si>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</si>
  <si>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</si>
  <si>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</si>
  <si>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</si>
  <si>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</si>
  <si>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</si>
  <si>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</si>
  <si>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</si>
  <si>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</si>
  <si>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</si>
  <si>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</si>
  <si>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</si>
  <si>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</si>
  <si>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</si>
  <si>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</si>
  <si>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</si>
  <si>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</si>
  <si>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</si>
  <si>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</si>
  <si>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</si>
  <si>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</si>
  <si>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</si>
  <si>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</si>
  <si>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</si>
  <si>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</si>
  <si>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</si>
  <si>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</si>
  <si>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</si>
  <si>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</si>
  <si>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</si>
  <si>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</si>
  <si>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</si>
  <si>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</si>
  <si>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</si>
  <si>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</si>
  <si>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</si>
  <si>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</si>
  <si>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</si>
  <si>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</si>
  <si>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</si>
  <si>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</si>
  <si>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</si>
  <si>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</si>
  <si>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</si>
  <si>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</si>
  <si>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</si>
  <si>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</si>
  <si>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</si>
  <si>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</si>
  <si>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</si>
  <si>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12022018 MI</t>
  </si>
  <si>
    <t xml:space="preserve">VÄLISRAJATISED </t>
  </si>
  <si>
    <r>
      <t>ALUSED JA VUNDAMENDID</t>
    </r>
    <r>
      <rPr>
        <vertAlign val="superscript"/>
        <sz val="10"/>
        <color indexed="8"/>
        <rFont val="Arial"/>
        <family val="2"/>
      </rPr>
      <t xml:space="preserve"> </t>
    </r>
  </si>
  <si>
    <r>
      <t>FASSAADIELEMENDID JA KATUSED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</si>
  <si>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</si>
  <si>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</si>
  <si>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</si>
  <si>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</si>
  <si>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</si>
  <si>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</si>
  <si>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</si>
  <si>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</si>
  <si>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</si>
  <si>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</si>
  <si>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</si>
  <si>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</si>
  <si>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</si>
  <si>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</si>
  <si>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</si>
  <si>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</si>
  <si>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</si>
  <si>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</si>
  <si>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</si>
  <si>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</si>
  <si>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</si>
  <si>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</si>
  <si>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</si>
  <si>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</si>
  <si>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</si>
  <si>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</si>
  <si>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</si>
  <si>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</si>
  <si>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</si>
  <si>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</si>
  <si>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</si>
  <si>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</si>
  <si>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</si>
  <si>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</si>
  <si>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</si>
  <si>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</si>
  <si>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</si>
  <si>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rajatiste puhul kajastada antud kulureal rajatisealuse süvendi kaevamist/täiteid.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</si>
  <si>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</si>
  <si>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t>Lagede pinnakatted</t>
  </si>
  <si>
    <t>54 Lagede pinnakatted</t>
  </si>
  <si>
    <t xml:space="preserve">PRIA lähtub ehitusest kui tervikust, st. kõik ehitusprojekti järgsed tööd tuleb teostada. Juhul kui pakkumuse võtmisel ei planeerita täies mahus ehitusprojeketis ette nähtud töid teostada siis tuleb need üksikasjalikult lahti kirjutada.  </t>
  </si>
  <si>
    <t>Väikeehitised maa-alal</t>
  </si>
  <si>
    <t>Aluspõrandad</t>
  </si>
  <si>
    <t>Tööriistad ja instrumendid</t>
  </si>
  <si>
    <t>KANDETARINDID</t>
  </si>
  <si>
    <t>RUUMITARINDID JA PINNAKATTED</t>
  </si>
  <si>
    <t>Käibemaks (22%):</t>
  </si>
  <si>
    <t>LEADER 2023-2027 projektitoetused</t>
  </si>
  <si>
    <t xml:space="preserve">           24.01.2024 käskkirjaga nr 1-12/24/5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</si>
</sst>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1">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1" fillId="33" borderId="10" xfId="0" applyFont="1" applyFill="1" applyBorder="1" applyAlignment="1">
      <alignment/>
    </xf>
    <xf numFmtId="0" fontId="51" fillId="33" borderId="10" xfId="0" applyFont="1" applyFill="1" applyBorder="1" applyAlignment="1">
      <alignment horizontal="center" vertical="center"/>
    </xf>
    <xf numFmtId="0" fontId="5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39" fillId="0" borderId="0" xfId="46"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9" fillId="0" borderId="0" xfId="0" applyFont="1" applyAlignment="1" applyProtection="1">
      <alignment horizontal="center"/>
      <protection locked="0"/>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9"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53" applyFont="1" applyAlignment="1" applyProtection="1">
      <alignment horizontal="center" vertical="center" wrapText="1"/>
      <protection/>
    </xf>
    <xf numFmtId="0" fontId="9" fillId="0" borderId="0" xfId="0" applyFont="1" applyFill="1" applyAlignment="1">
      <alignment horizontal="right" vertic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222"/>
  <sheetViews>
    <sheetView tabSelected="1" zoomScale="85" zoomScaleNormal="85" zoomScaleSheetLayoutView="100" workbookViewId="0" topLeftCell="A1">
      <selection activeCell="G3" sqref="G3"/>
    </sheetView>
  </sheetViews>
  <sheetFormatPr defaultColWidth="9.140625" defaultRowHeight="12.75"/>
  <cols>
    <col min="1" max="1" width="8.140625" style="29" customWidth="1"/>
    <col min="2" max="2" width="5.421875" style="57"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59" customWidth="1"/>
    <col min="9" max="24" width="9.140625" style="29" customWidth="1"/>
    <col min="25" max="25" width="53.421875" style="69" hidden="1" customWidth="1"/>
    <col min="26" max="26" width="1.421875" style="59" hidden="1" customWidth="1"/>
    <col min="27" max="27" width="25.140625" style="60" hidden="1" customWidth="1"/>
    <col min="28" max="16384" width="9.140625" style="29" customWidth="1"/>
  </cols>
  <sheetData>
    <row r="1" spans="3:7" ht="17.25" customHeight="1">
      <c r="C1" s="40"/>
      <c r="E1" s="65"/>
      <c r="F1" s="65"/>
      <c r="G1" s="98" t="s">
        <v>505</v>
      </c>
    </row>
    <row r="2" spans="5:7" ht="15">
      <c r="E2" s="65"/>
      <c r="F2" s="65"/>
      <c r="G2" s="98" t="s">
        <v>506</v>
      </c>
    </row>
    <row r="3" spans="5:27" ht="15">
      <c r="E3" s="66"/>
      <c r="F3" s="65"/>
      <c r="G3" s="140" t="s">
        <v>522</v>
      </c>
      <c r="AA3" s="70"/>
    </row>
    <row r="4" spans="3:27" ht="15">
      <c r="C4" s="40"/>
      <c r="D4" s="40"/>
      <c r="E4" s="68"/>
      <c r="F4" s="41"/>
      <c r="G4" s="67"/>
      <c r="AA4" s="70"/>
    </row>
    <row r="5" spans="3:27" ht="15">
      <c r="C5" s="119" t="s">
        <v>521</v>
      </c>
      <c r="D5" s="119"/>
      <c r="E5" s="119"/>
      <c r="F5" s="119"/>
      <c r="G5" s="119"/>
      <c r="AA5" s="70"/>
    </row>
    <row r="6" spans="2:27" ht="21" customHeight="1">
      <c r="B6" s="124" t="s">
        <v>500</v>
      </c>
      <c r="C6" s="124"/>
      <c r="D6" s="124"/>
      <c r="E6" s="124"/>
      <c r="F6" s="124"/>
      <c r="G6" s="124"/>
      <c r="AA6" s="70"/>
    </row>
    <row r="7" spans="1:27" ht="15" customHeight="1">
      <c r="A7" s="41"/>
      <c r="B7" s="58"/>
      <c r="C7" s="42"/>
      <c r="D7" s="42"/>
      <c r="E7" s="42"/>
      <c r="F7" s="42"/>
      <c r="G7" s="42"/>
      <c r="AA7" s="70"/>
    </row>
    <row r="8" spans="1:27" ht="15" customHeight="1">
      <c r="A8" s="41"/>
      <c r="B8" s="114" t="s">
        <v>400</v>
      </c>
      <c r="C8" s="115"/>
      <c r="D8" s="115"/>
      <c r="E8" s="116"/>
      <c r="F8" s="117"/>
      <c r="G8" s="118"/>
      <c r="AA8" s="70"/>
    </row>
    <row r="9" spans="1:27" ht="15" customHeight="1">
      <c r="A9" s="41"/>
      <c r="B9" s="125"/>
      <c r="C9" s="125"/>
      <c r="D9" s="125"/>
      <c r="E9" s="125"/>
      <c r="F9" s="125"/>
      <c r="G9" s="125"/>
      <c r="AA9" s="70"/>
    </row>
    <row r="10" spans="1:7" ht="15" customHeight="1">
      <c r="A10" s="41"/>
      <c r="B10" s="126" t="s">
        <v>507</v>
      </c>
      <c r="C10" s="126"/>
      <c r="D10" s="126"/>
      <c r="E10" s="123"/>
      <c r="F10" s="123"/>
      <c r="G10" s="123"/>
    </row>
    <row r="11" spans="1:7" ht="15" customHeight="1">
      <c r="A11" s="41"/>
      <c r="B11" s="113" t="s">
        <v>503</v>
      </c>
      <c r="C11" s="113"/>
      <c r="D11" s="113"/>
      <c r="E11" s="116"/>
      <c r="F11" s="117"/>
      <c r="G11" s="118"/>
    </row>
    <row r="12" spans="1:27" ht="15" customHeight="1">
      <c r="A12" s="41"/>
      <c r="B12" s="113" t="s">
        <v>466</v>
      </c>
      <c r="C12" s="113"/>
      <c r="D12" s="113"/>
      <c r="E12" s="123"/>
      <c r="F12" s="123"/>
      <c r="G12" s="123"/>
      <c r="Y12" s="71" t="s">
        <v>460</v>
      </c>
      <c r="Z12" s="60"/>
      <c r="AA12" s="72" t="s">
        <v>469</v>
      </c>
    </row>
    <row r="13" spans="2:27" ht="15" customHeight="1">
      <c r="B13" s="113" t="s">
        <v>463</v>
      </c>
      <c r="C13" s="113"/>
      <c r="D13" s="113"/>
      <c r="E13" s="123"/>
      <c r="F13" s="123"/>
      <c r="G13" s="123"/>
      <c r="Y13" s="69" t="s">
        <v>400</v>
      </c>
      <c r="AA13" s="60">
        <f>IF(E8="","",E8)</f>
      </c>
    </row>
    <row r="14" spans="2:27" ht="15" customHeight="1">
      <c r="B14" s="113" t="s">
        <v>465</v>
      </c>
      <c r="C14" s="113"/>
      <c r="D14" s="113"/>
      <c r="E14" s="116"/>
      <c r="F14" s="117"/>
      <c r="G14" s="118"/>
      <c r="Y14" s="69" t="s">
        <v>4</v>
      </c>
      <c r="AA14" s="60">
        <f>IF(E10="","",E10)</f>
      </c>
    </row>
    <row r="15" spans="2:27" ht="15" customHeight="1">
      <c r="B15" s="113" t="s">
        <v>467</v>
      </c>
      <c r="C15" s="113"/>
      <c r="D15" s="113"/>
      <c r="E15" s="123"/>
      <c r="F15" s="123"/>
      <c r="G15" s="123"/>
      <c r="Y15" s="69" t="s">
        <v>402</v>
      </c>
      <c r="AA15" s="60">
        <f>IF(E12="","",E12)</f>
      </c>
    </row>
    <row r="16" spans="2:27" ht="15" customHeight="1">
      <c r="B16" s="113" t="s">
        <v>464</v>
      </c>
      <c r="C16" s="113"/>
      <c r="D16" s="113"/>
      <c r="E16" s="123"/>
      <c r="F16" s="123"/>
      <c r="G16" s="123"/>
      <c r="Y16" s="69" t="s">
        <v>6</v>
      </c>
      <c r="AA16" s="60">
        <f>IF(E13="","",E13)</f>
      </c>
    </row>
    <row r="17" spans="2:27" ht="15" customHeight="1">
      <c r="B17" s="132" t="s">
        <v>504</v>
      </c>
      <c r="C17" s="133"/>
      <c r="D17" s="134"/>
      <c r="E17" s="116"/>
      <c r="F17" s="117"/>
      <c r="G17" s="118"/>
      <c r="Y17" s="69" t="s">
        <v>393</v>
      </c>
      <c r="AA17" s="60">
        <f>IF(E14="","",E14)</f>
      </c>
    </row>
    <row r="18" spans="2:27" ht="15" customHeight="1">
      <c r="B18" s="113" t="s">
        <v>462</v>
      </c>
      <c r="C18" s="113"/>
      <c r="D18" s="113"/>
      <c r="E18" s="123"/>
      <c r="F18" s="123"/>
      <c r="G18" s="123"/>
      <c r="Y18" s="69" t="s">
        <v>401</v>
      </c>
      <c r="AA18" s="60">
        <f>IF(E15="","",E15)</f>
      </c>
    </row>
    <row r="19" spans="2:27" ht="15" customHeight="1">
      <c r="B19" s="121"/>
      <c r="C19" s="121"/>
      <c r="D19" s="121"/>
      <c r="E19" s="121"/>
      <c r="F19" s="121"/>
      <c r="G19" s="121"/>
      <c r="Y19" s="69" t="s">
        <v>8</v>
      </c>
      <c r="AA19" s="60">
        <f>IF(E16="","",E16)</f>
      </c>
    </row>
    <row r="20" spans="2:27" ht="15" customHeight="1">
      <c r="B20" s="113" t="s">
        <v>426</v>
      </c>
      <c r="C20" s="113"/>
      <c r="D20" s="113"/>
      <c r="E20" s="120"/>
      <c r="F20" s="120"/>
      <c r="G20" s="120"/>
      <c r="Y20" s="69" t="s">
        <v>9</v>
      </c>
      <c r="AA20" s="60">
        <f>IF(E18="","",E18)</f>
      </c>
    </row>
    <row r="21" spans="2:27" ht="15" customHeight="1">
      <c r="B21" s="113" t="s">
        <v>3</v>
      </c>
      <c r="C21" s="113"/>
      <c r="D21" s="113"/>
      <c r="E21" s="123"/>
      <c r="F21" s="123"/>
      <c r="G21" s="123"/>
      <c r="Y21" s="69" t="s">
        <v>5</v>
      </c>
      <c r="AA21" s="60">
        <f>IF(E20="","",E20)</f>
      </c>
    </row>
    <row r="22" spans="2:27" ht="15">
      <c r="B22" s="113" t="s">
        <v>2</v>
      </c>
      <c r="C22" s="113"/>
      <c r="D22" s="113"/>
      <c r="E22" s="120"/>
      <c r="F22" s="120"/>
      <c r="G22" s="120"/>
      <c r="Y22" s="69" t="s">
        <v>3</v>
      </c>
      <c r="AA22" s="60">
        <f>IF(E21="","",E21)</f>
      </c>
    </row>
    <row r="23" spans="2:27" ht="15">
      <c r="B23" s="122"/>
      <c r="C23" s="122"/>
      <c r="D23" s="122"/>
      <c r="E23" s="122"/>
      <c r="F23" s="122"/>
      <c r="G23" s="122"/>
      <c r="Y23" s="69" t="s">
        <v>2</v>
      </c>
      <c r="AA23" s="60">
        <f>IF(E22="","",E22)</f>
      </c>
    </row>
    <row r="24" spans="2:27" ht="15">
      <c r="B24" s="114" t="s">
        <v>461</v>
      </c>
      <c r="C24" s="115"/>
      <c r="D24" s="127"/>
      <c r="E24" s="128"/>
      <c r="F24" s="129"/>
      <c r="G24" s="130"/>
      <c r="Y24" s="69" t="s">
        <v>457</v>
      </c>
      <c r="AA24" s="60">
        <f>IF(E24="","",E24)</f>
      </c>
    </row>
    <row r="25" spans="2:27" ht="110.25" customHeight="1">
      <c r="B25" s="113" t="s">
        <v>468</v>
      </c>
      <c r="C25" s="113"/>
      <c r="D25" s="113"/>
      <c r="E25" s="120"/>
      <c r="F25" s="120"/>
      <c r="G25" s="120"/>
      <c r="Y25" s="69" t="s">
        <v>458</v>
      </c>
      <c r="AA25" s="60">
        <f>IF(E25="","",E25)</f>
      </c>
    </row>
    <row r="27" spans="1:27" s="48" customFormat="1" ht="15" customHeight="1">
      <c r="A27" s="46"/>
      <c r="B27" s="57"/>
      <c r="C27" s="47"/>
      <c r="E27" s="47"/>
      <c r="F27" s="45" t="s">
        <v>395</v>
      </c>
      <c r="G27" s="54">
        <f>SUM(G31,G60,G81,G98,G123,G152,G173,G202)</f>
        <v>0</v>
      </c>
      <c r="H27" s="59"/>
      <c r="Y27" s="73" t="s">
        <v>396</v>
      </c>
      <c r="Z27" s="61"/>
      <c r="AA27" s="74">
        <f>G28</f>
        <v>0</v>
      </c>
    </row>
    <row r="28" spans="1:27" s="48" customFormat="1" ht="15" customHeight="1">
      <c r="A28" s="46"/>
      <c r="B28" s="57"/>
      <c r="C28" s="47"/>
      <c r="E28" s="47"/>
      <c r="F28" s="45" t="s">
        <v>520</v>
      </c>
      <c r="G28" s="54">
        <f>SUM(G27*20%)</f>
        <v>0</v>
      </c>
      <c r="H28" s="59"/>
      <c r="Y28" s="73" t="s">
        <v>394</v>
      </c>
      <c r="Z28" s="61"/>
      <c r="AA28" s="74">
        <f>G29</f>
        <v>0</v>
      </c>
    </row>
    <row r="29" spans="1:27" s="48" customFormat="1" ht="15.75">
      <c r="A29" s="50"/>
      <c r="B29" s="75"/>
      <c r="C29" s="75"/>
      <c r="E29" s="49"/>
      <c r="F29" s="112" t="s">
        <v>394</v>
      </c>
      <c r="G29" s="76">
        <f>SUM(G27+G28)</f>
        <v>0</v>
      </c>
      <c r="H29" s="60"/>
      <c r="Y29" s="73"/>
      <c r="Z29" s="61"/>
      <c r="AA29" s="74"/>
    </row>
    <row r="30" spans="1:27" s="105" customFormat="1" ht="47.25">
      <c r="A30" s="99"/>
      <c r="B30" s="131"/>
      <c r="C30" s="131"/>
      <c r="D30" s="100" t="s">
        <v>1</v>
      </c>
      <c r="E30" s="100" t="s">
        <v>0</v>
      </c>
      <c r="F30" s="101" t="s">
        <v>397</v>
      </c>
      <c r="G30" s="102" t="s">
        <v>398</v>
      </c>
      <c r="H30" s="103"/>
      <c r="Y30" s="106" t="str">
        <f>C31</f>
        <v>VÄLISRAJATISED </v>
      </c>
      <c r="Z30" s="104"/>
      <c r="AA30" s="107">
        <f>G31</f>
        <v>0</v>
      </c>
    </row>
    <row r="31" spans="1:27" s="48" customFormat="1" ht="15" customHeight="1">
      <c r="A31" s="29"/>
      <c r="B31" s="51">
        <v>1</v>
      </c>
      <c r="C31" s="77" t="s">
        <v>470</v>
      </c>
      <c r="D31" s="78"/>
      <c r="E31" s="78"/>
      <c r="F31" s="78"/>
      <c r="G31" s="54">
        <f>SUM(G32,G36,G40,G44,G48,G52,G56)</f>
        <v>0</v>
      </c>
      <c r="H31" s="62"/>
      <c r="Y31" s="73" t="str">
        <f>C32</f>
        <v>Ettevalmistus ja lammutus</v>
      </c>
      <c r="Z31" s="61"/>
      <c r="AA31" s="74">
        <f>G32</f>
        <v>0</v>
      </c>
    </row>
    <row r="32" spans="1:27" s="48" customFormat="1" ht="15" customHeight="1">
      <c r="A32" s="29"/>
      <c r="B32" s="51">
        <v>11</v>
      </c>
      <c r="C32" s="78" t="s">
        <v>351</v>
      </c>
      <c r="D32" s="78"/>
      <c r="E32" s="78"/>
      <c r="F32" s="78"/>
      <c r="G32" s="54">
        <f>SUM(G33:G35)</f>
        <v>0</v>
      </c>
      <c r="H32" s="59"/>
      <c r="Y32" s="73"/>
      <c r="Z32" s="61"/>
      <c r="AA32" s="74"/>
    </row>
    <row r="33" spans="1:27" s="48" customFormat="1" ht="15" customHeight="1">
      <c r="A33" s="29"/>
      <c r="B33" s="44"/>
      <c r="C33" s="79"/>
      <c r="D33" s="44"/>
      <c r="E33" s="44"/>
      <c r="F33" s="53"/>
      <c r="G33" s="80">
        <f>ROUND(SUM(E33*F33),2)</f>
        <v>0</v>
      </c>
      <c r="H33" s="59"/>
      <c r="Y33" s="73"/>
      <c r="Z33" s="61"/>
      <c r="AA33" s="74"/>
    </row>
    <row r="34" spans="1:27" s="48" customFormat="1" ht="15" customHeight="1">
      <c r="A34" s="29"/>
      <c r="B34" s="44"/>
      <c r="C34" s="79"/>
      <c r="D34" s="44"/>
      <c r="E34" s="44"/>
      <c r="F34" s="53"/>
      <c r="G34" s="80">
        <f>ROUND(SUM(E34*F34),2)</f>
        <v>0</v>
      </c>
      <c r="H34" s="59"/>
      <c r="Y34" s="73"/>
      <c r="Z34" s="61"/>
      <c r="AA34" s="74"/>
    </row>
    <row r="35" spans="1:27" s="48" customFormat="1" ht="15" customHeight="1">
      <c r="A35" s="29"/>
      <c r="B35" s="44"/>
      <c r="C35" s="79"/>
      <c r="D35" s="44"/>
      <c r="E35" s="44"/>
      <c r="F35" s="53"/>
      <c r="G35" s="80">
        <f>ROUND(SUM(E35*F35),2)</f>
        <v>0</v>
      </c>
      <c r="H35" s="59"/>
      <c r="Y35" s="73" t="str">
        <f>C36</f>
        <v>Hoonealune süvend</v>
      </c>
      <c r="Z35" s="61"/>
      <c r="AA35" s="74">
        <f>G36</f>
        <v>0</v>
      </c>
    </row>
    <row r="36" spans="1:27" s="48" customFormat="1" ht="15" customHeight="1">
      <c r="A36" s="29"/>
      <c r="B36" s="52">
        <v>12</v>
      </c>
      <c r="C36" s="78" t="s">
        <v>352</v>
      </c>
      <c r="D36" s="51"/>
      <c r="E36" s="51"/>
      <c r="F36" s="54"/>
      <c r="G36" s="54">
        <f>SUM(G37:G39)</f>
        <v>0</v>
      </c>
      <c r="H36" s="59"/>
      <c r="Y36" s="73"/>
      <c r="Z36" s="61"/>
      <c r="AA36" s="74"/>
    </row>
    <row r="37" spans="1:27" s="48" customFormat="1" ht="15" customHeight="1">
      <c r="A37" s="29"/>
      <c r="B37" s="81"/>
      <c r="C37" s="79"/>
      <c r="D37" s="44"/>
      <c r="E37" s="44"/>
      <c r="F37" s="53"/>
      <c r="G37" s="80">
        <f>ROUND(SUM(E37*F37),2)</f>
        <v>0</v>
      </c>
      <c r="H37" s="59"/>
      <c r="Y37" s="73"/>
      <c r="Z37" s="61"/>
      <c r="AA37" s="74"/>
    </row>
    <row r="38" spans="1:27" s="48" customFormat="1" ht="15" customHeight="1">
      <c r="A38" s="29"/>
      <c r="B38" s="81"/>
      <c r="C38" s="79"/>
      <c r="D38" s="44"/>
      <c r="E38" s="44"/>
      <c r="F38" s="53"/>
      <c r="G38" s="80">
        <f>ROUND(SUM(E38*F38),2)</f>
        <v>0</v>
      </c>
      <c r="H38" s="59"/>
      <c r="Y38" s="73"/>
      <c r="Z38" s="61"/>
      <c r="AA38" s="74"/>
    </row>
    <row r="39" spans="1:27" s="48" customFormat="1" ht="15" customHeight="1">
      <c r="A39" s="29"/>
      <c r="B39" s="81"/>
      <c r="C39" s="79"/>
      <c r="D39" s="44"/>
      <c r="E39" s="44"/>
      <c r="F39" s="53"/>
      <c r="G39" s="80">
        <f>ROUND(SUM(E39*F39),2)</f>
        <v>0</v>
      </c>
      <c r="H39" s="59"/>
      <c r="Y39" s="73" t="str">
        <f>C40</f>
        <v>Hoonevälised ehitised</v>
      </c>
      <c r="Z39" s="61"/>
      <c r="AA39" s="74">
        <f>G40</f>
        <v>0</v>
      </c>
    </row>
    <row r="40" spans="1:27" s="48" customFormat="1" ht="15" customHeight="1">
      <c r="A40" s="29"/>
      <c r="B40" s="52">
        <v>13</v>
      </c>
      <c r="C40" s="78" t="s">
        <v>353</v>
      </c>
      <c r="D40" s="51"/>
      <c r="E40" s="51"/>
      <c r="F40" s="54"/>
      <c r="G40" s="54">
        <f>SUM(G41:G43)</f>
        <v>0</v>
      </c>
      <c r="H40" s="59"/>
      <c r="Y40" s="73"/>
      <c r="Z40" s="61"/>
      <c r="AA40" s="74"/>
    </row>
    <row r="41" spans="1:27" s="48" customFormat="1" ht="15" customHeight="1">
      <c r="A41" s="29"/>
      <c r="B41" s="81"/>
      <c r="C41" s="79"/>
      <c r="D41" s="44"/>
      <c r="E41" s="44"/>
      <c r="F41" s="53"/>
      <c r="G41" s="80">
        <f>ROUND(SUM(E41*F41),2)</f>
        <v>0</v>
      </c>
      <c r="H41" s="59"/>
      <c r="Y41" s="73"/>
      <c r="Z41" s="61"/>
      <c r="AA41" s="74"/>
    </row>
    <row r="42" spans="1:27" s="48" customFormat="1" ht="15" customHeight="1">
      <c r="A42" s="29"/>
      <c r="B42" s="81"/>
      <c r="C42" s="79"/>
      <c r="D42" s="44"/>
      <c r="E42" s="44"/>
      <c r="F42" s="53"/>
      <c r="G42" s="80">
        <f>ROUND(SUM(E42*F42),2)</f>
        <v>0</v>
      </c>
      <c r="H42" s="59"/>
      <c r="Y42" s="73"/>
      <c r="Z42" s="61"/>
      <c r="AA42" s="74"/>
    </row>
    <row r="43" spans="1:27" s="48" customFormat="1" ht="15" customHeight="1">
      <c r="A43" s="29"/>
      <c r="B43" s="81"/>
      <c r="C43" s="79"/>
      <c r="D43" s="44"/>
      <c r="E43" s="44"/>
      <c r="F43" s="53"/>
      <c r="G43" s="80">
        <f>ROUND(SUM(E43*F43),2)</f>
        <v>0</v>
      </c>
      <c r="H43" s="59"/>
      <c r="Y43" s="73" t="str">
        <f>C44</f>
        <v>Välisvõrgud</v>
      </c>
      <c r="Z43" s="61"/>
      <c r="AA43" s="74">
        <f>G44</f>
        <v>0</v>
      </c>
    </row>
    <row r="44" spans="1:27" s="48" customFormat="1" ht="15" customHeight="1">
      <c r="A44" s="29"/>
      <c r="B44" s="52">
        <v>14</v>
      </c>
      <c r="C44" s="78" t="s">
        <v>354</v>
      </c>
      <c r="D44" s="51"/>
      <c r="E44" s="51"/>
      <c r="F44" s="54"/>
      <c r="G44" s="54">
        <f>SUM(G45:G47)</f>
        <v>0</v>
      </c>
      <c r="H44" s="59"/>
      <c r="Y44" s="73"/>
      <c r="Z44" s="61"/>
      <c r="AA44" s="74"/>
    </row>
    <row r="45" spans="1:27" s="48" customFormat="1" ht="15" customHeight="1">
      <c r="A45" s="29"/>
      <c r="B45" s="81"/>
      <c r="C45" s="79"/>
      <c r="D45" s="44"/>
      <c r="E45" s="44"/>
      <c r="F45" s="53"/>
      <c r="G45" s="80">
        <f>ROUND(SUM(E45*F45),2)</f>
        <v>0</v>
      </c>
      <c r="H45" s="59"/>
      <c r="Y45" s="73"/>
      <c r="Z45" s="61"/>
      <c r="AA45" s="74"/>
    </row>
    <row r="46" spans="1:27" s="48" customFormat="1" ht="15" customHeight="1">
      <c r="A46" s="29"/>
      <c r="B46" s="81"/>
      <c r="C46" s="79"/>
      <c r="D46" s="44"/>
      <c r="E46" s="44"/>
      <c r="F46" s="53"/>
      <c r="G46" s="80">
        <f>ROUND(SUM(E46*F46),2)</f>
        <v>0</v>
      </c>
      <c r="H46" s="59"/>
      <c r="Y46" s="73"/>
      <c r="Z46" s="61"/>
      <c r="AA46" s="74"/>
    </row>
    <row r="47" spans="1:27" s="48" customFormat="1" ht="15" customHeight="1">
      <c r="A47" s="29"/>
      <c r="B47" s="81"/>
      <c r="C47" s="79"/>
      <c r="D47" s="44"/>
      <c r="E47" s="44"/>
      <c r="F47" s="53"/>
      <c r="G47" s="80">
        <f>ROUND(SUM(E47*F47),2)</f>
        <v>0</v>
      </c>
      <c r="H47" s="59"/>
      <c r="Y47" s="73" t="str">
        <f>C48</f>
        <v>Kaeved maa-alal</v>
      </c>
      <c r="Z47" s="61"/>
      <c r="AA47" s="74">
        <f>G48</f>
        <v>0</v>
      </c>
    </row>
    <row r="48" spans="1:27" s="48" customFormat="1" ht="15" customHeight="1">
      <c r="A48" s="29"/>
      <c r="B48" s="52">
        <v>15</v>
      </c>
      <c r="C48" s="78" t="s">
        <v>355</v>
      </c>
      <c r="D48" s="51"/>
      <c r="E48" s="51"/>
      <c r="F48" s="54"/>
      <c r="G48" s="54">
        <f>SUM(G49:G51)</f>
        <v>0</v>
      </c>
      <c r="H48" s="59"/>
      <c r="Y48" s="73"/>
      <c r="Z48" s="61"/>
      <c r="AA48" s="74"/>
    </row>
    <row r="49" spans="1:27" s="48" customFormat="1" ht="15" customHeight="1">
      <c r="A49" s="29"/>
      <c r="B49" s="81"/>
      <c r="C49" s="79"/>
      <c r="D49" s="44"/>
      <c r="E49" s="44"/>
      <c r="F49" s="53"/>
      <c r="G49" s="80">
        <f>ROUND(SUM(E49*F49),2)</f>
        <v>0</v>
      </c>
      <c r="H49" s="59"/>
      <c r="Y49" s="73"/>
      <c r="Z49" s="61"/>
      <c r="AA49" s="74"/>
    </row>
    <row r="50" spans="1:27" s="48" customFormat="1" ht="15" customHeight="1">
      <c r="A50" s="29"/>
      <c r="B50" s="81"/>
      <c r="C50" s="79"/>
      <c r="D50" s="44"/>
      <c r="E50" s="44"/>
      <c r="F50" s="53"/>
      <c r="G50" s="80">
        <f>ROUND(SUM(E50*F50),2)</f>
        <v>0</v>
      </c>
      <c r="H50" s="59"/>
      <c r="Y50" s="73"/>
      <c r="Z50" s="61"/>
      <c r="AA50" s="74"/>
    </row>
    <row r="51" spans="1:27" s="48" customFormat="1" ht="15" customHeight="1">
      <c r="A51" s="29"/>
      <c r="B51" s="81"/>
      <c r="C51" s="79"/>
      <c r="D51" s="44"/>
      <c r="E51" s="44"/>
      <c r="F51" s="53"/>
      <c r="G51" s="80">
        <f>ROUND(SUM(E51*F51),2)</f>
        <v>0</v>
      </c>
      <c r="H51" s="59"/>
      <c r="Y51" s="73" t="str">
        <f>C52</f>
        <v>Maa-ala pinnakatted</v>
      </c>
      <c r="Z51" s="61"/>
      <c r="AA51" s="74">
        <f>G52</f>
        <v>0</v>
      </c>
    </row>
    <row r="52" spans="1:27" s="48" customFormat="1" ht="15" customHeight="1">
      <c r="A52" s="29"/>
      <c r="B52" s="52">
        <v>16</v>
      </c>
      <c r="C52" s="78" t="s">
        <v>356</v>
      </c>
      <c r="D52" s="51"/>
      <c r="E52" s="51"/>
      <c r="F52" s="54"/>
      <c r="G52" s="54">
        <f>SUM(G53:G55)</f>
        <v>0</v>
      </c>
      <c r="H52" s="59"/>
      <c r="Y52" s="73"/>
      <c r="Z52" s="61"/>
      <c r="AA52" s="74"/>
    </row>
    <row r="53" spans="1:27" s="48" customFormat="1" ht="15" customHeight="1">
      <c r="A53" s="29"/>
      <c r="B53" s="81"/>
      <c r="C53" s="79"/>
      <c r="D53" s="44"/>
      <c r="E53" s="44"/>
      <c r="F53" s="53"/>
      <c r="G53" s="80">
        <f>ROUND(SUM(E53*F53),2)</f>
        <v>0</v>
      </c>
      <c r="H53" s="59"/>
      <c r="Y53" s="73"/>
      <c r="Z53" s="61"/>
      <c r="AA53" s="74"/>
    </row>
    <row r="54" spans="1:27" s="48" customFormat="1" ht="15" customHeight="1">
      <c r="A54" s="29"/>
      <c r="B54" s="81"/>
      <c r="C54" s="79"/>
      <c r="D54" s="44"/>
      <c r="E54" s="44"/>
      <c r="F54" s="53"/>
      <c r="G54" s="80">
        <f>ROUND(SUM(E54*F54),2)</f>
        <v>0</v>
      </c>
      <c r="H54" s="59"/>
      <c r="Y54" s="73"/>
      <c r="Z54" s="61"/>
      <c r="AA54" s="74"/>
    </row>
    <row r="55" spans="1:27" s="48" customFormat="1" ht="15" customHeight="1">
      <c r="A55" s="29"/>
      <c r="B55" s="81"/>
      <c r="C55" s="79"/>
      <c r="D55" s="44"/>
      <c r="E55" s="44"/>
      <c r="F55" s="53"/>
      <c r="G55" s="80">
        <f>ROUND(SUM(E55*F55),2)</f>
        <v>0</v>
      </c>
      <c r="H55" s="59"/>
      <c r="Y55" s="73" t="str">
        <f>C60</f>
        <v>ALUSED JA VUNDAMENDID </v>
      </c>
      <c r="Z55" s="61"/>
      <c r="AA55" s="74">
        <f>G60</f>
        <v>0</v>
      </c>
    </row>
    <row r="56" spans="1:27" s="48" customFormat="1" ht="15" customHeight="1">
      <c r="A56" s="29"/>
      <c r="B56" s="52">
        <v>17</v>
      </c>
      <c r="C56" s="78" t="s">
        <v>515</v>
      </c>
      <c r="D56" s="51"/>
      <c r="E56" s="51"/>
      <c r="F56" s="54"/>
      <c r="G56" s="54">
        <f>SUM(G57:G59)</f>
        <v>0</v>
      </c>
      <c r="H56" s="59"/>
      <c r="Y56" s="73"/>
      <c r="Z56" s="61"/>
      <c r="AA56" s="74"/>
    </row>
    <row r="57" spans="1:27" s="48" customFormat="1" ht="15" customHeight="1">
      <c r="A57" s="29"/>
      <c r="B57" s="93"/>
      <c r="C57" s="109"/>
      <c r="D57" s="93"/>
      <c r="E57" s="110"/>
      <c r="F57" s="111"/>
      <c r="G57" s="80">
        <f>ROUND(SUM(E57*F57),2)</f>
        <v>0</v>
      </c>
      <c r="H57" s="59"/>
      <c r="Y57" s="73"/>
      <c r="Z57" s="61"/>
      <c r="AA57" s="74"/>
    </row>
    <row r="58" spans="1:27" s="48" customFormat="1" ht="15" customHeight="1">
      <c r="A58" s="29"/>
      <c r="B58" s="93"/>
      <c r="C58" s="109"/>
      <c r="D58" s="93"/>
      <c r="E58" s="110"/>
      <c r="F58" s="111"/>
      <c r="G58" s="80">
        <f>ROUND(SUM(E58*F58),2)</f>
        <v>0</v>
      </c>
      <c r="H58" s="59"/>
      <c r="Y58" s="73"/>
      <c r="Z58" s="61"/>
      <c r="AA58" s="74"/>
    </row>
    <row r="59" spans="1:27" s="48" customFormat="1" ht="15" customHeight="1">
      <c r="A59" s="29"/>
      <c r="B59" s="93"/>
      <c r="C59" s="109"/>
      <c r="D59" s="93"/>
      <c r="E59" s="110"/>
      <c r="F59" s="111"/>
      <c r="G59" s="80">
        <f>ROUND(SUM(E59*F59),2)</f>
        <v>0</v>
      </c>
      <c r="H59" s="59"/>
      <c r="Y59" s="73"/>
      <c r="Z59" s="61"/>
      <c r="AA59" s="74"/>
    </row>
    <row r="60" spans="1:27" s="48" customFormat="1" ht="15" customHeight="1">
      <c r="A60" s="29"/>
      <c r="B60" s="52">
        <v>2</v>
      </c>
      <c r="C60" s="77" t="s">
        <v>471</v>
      </c>
      <c r="D60" s="52"/>
      <c r="E60" s="51"/>
      <c r="F60" s="54"/>
      <c r="G60" s="54">
        <f>SUM(G61,G65,G69,G73,G77)</f>
        <v>0</v>
      </c>
      <c r="H60" s="59"/>
      <c r="Y60" s="73" t="str">
        <f>C61</f>
        <v>Rostvärgid ja taldmikud</v>
      </c>
      <c r="Z60" s="61"/>
      <c r="AA60" s="74">
        <f>G61</f>
        <v>0</v>
      </c>
    </row>
    <row r="61" spans="1:27" s="48" customFormat="1" ht="15" customHeight="1">
      <c r="A61" s="29"/>
      <c r="B61" s="52">
        <v>21</v>
      </c>
      <c r="C61" s="78" t="s">
        <v>357</v>
      </c>
      <c r="D61" s="51"/>
      <c r="E61" s="51"/>
      <c r="F61" s="54"/>
      <c r="G61" s="54">
        <f>SUM(G62:G64)</f>
        <v>0</v>
      </c>
      <c r="H61" s="59"/>
      <c r="Y61" s="73"/>
      <c r="Z61" s="61"/>
      <c r="AA61" s="74"/>
    </row>
    <row r="62" spans="1:27" s="48" customFormat="1" ht="15" customHeight="1">
      <c r="A62" s="29"/>
      <c r="B62" s="81"/>
      <c r="C62" s="79"/>
      <c r="D62" s="44"/>
      <c r="E62" s="44"/>
      <c r="F62" s="53"/>
      <c r="G62" s="80">
        <f>ROUND(SUM(E62*F62),2)</f>
        <v>0</v>
      </c>
      <c r="H62" s="59"/>
      <c r="Y62" s="73"/>
      <c r="Z62" s="61"/>
      <c r="AA62" s="74"/>
    </row>
    <row r="63" spans="1:27" s="48" customFormat="1" ht="15" customHeight="1">
      <c r="A63" s="29"/>
      <c r="B63" s="81"/>
      <c r="C63" s="79"/>
      <c r="D63" s="44"/>
      <c r="E63" s="44"/>
      <c r="F63" s="53"/>
      <c r="G63" s="80">
        <f>ROUND(SUM(E63*F63),2)</f>
        <v>0</v>
      </c>
      <c r="H63" s="59"/>
      <c r="Y63" s="73"/>
      <c r="Z63" s="61"/>
      <c r="AA63" s="74"/>
    </row>
    <row r="64" spans="1:27" s="48" customFormat="1" ht="15" customHeight="1">
      <c r="A64" s="29"/>
      <c r="B64" s="81"/>
      <c r="C64" s="79"/>
      <c r="D64" s="44"/>
      <c r="E64" s="44"/>
      <c r="F64" s="53"/>
      <c r="G64" s="80">
        <f>ROUND(SUM(E64*F64),2)</f>
        <v>0</v>
      </c>
      <c r="H64" s="59"/>
      <c r="Y64" s="73" t="str">
        <f>C65</f>
        <v>Vundamendid</v>
      </c>
      <c r="Z64" s="61"/>
      <c r="AA64" s="74">
        <f>G65</f>
        <v>0</v>
      </c>
    </row>
    <row r="65" spans="1:27" s="48" customFormat="1" ht="15" customHeight="1">
      <c r="A65" s="29"/>
      <c r="B65" s="52">
        <v>22</v>
      </c>
      <c r="C65" s="78" t="s">
        <v>359</v>
      </c>
      <c r="D65" s="51"/>
      <c r="E65" s="51"/>
      <c r="F65" s="54"/>
      <c r="G65" s="54">
        <f>SUM(G66:G68)</f>
        <v>0</v>
      </c>
      <c r="H65" s="59"/>
      <c r="Y65" s="73"/>
      <c r="Z65" s="61"/>
      <c r="AA65" s="74"/>
    </row>
    <row r="66" spans="1:27" s="48" customFormat="1" ht="15">
      <c r="A66" s="29"/>
      <c r="B66" s="81"/>
      <c r="C66" s="79"/>
      <c r="D66" s="44"/>
      <c r="E66" s="44"/>
      <c r="F66" s="53"/>
      <c r="G66" s="80">
        <f>ROUND(SUM(E66*F66),2)</f>
        <v>0</v>
      </c>
      <c r="H66" s="59"/>
      <c r="Y66" s="73"/>
      <c r="Z66" s="61"/>
      <c r="AA66" s="74"/>
    </row>
    <row r="67" spans="1:27" s="48" customFormat="1" ht="15">
      <c r="A67" s="29"/>
      <c r="B67" s="81"/>
      <c r="C67" s="79"/>
      <c r="D67" s="44"/>
      <c r="E67" s="44"/>
      <c r="F67" s="53"/>
      <c r="G67" s="80">
        <f>ROUND(SUM(E67*F67),2)</f>
        <v>0</v>
      </c>
      <c r="H67" s="59"/>
      <c r="Y67" s="73"/>
      <c r="Z67" s="61"/>
      <c r="AA67" s="74"/>
    </row>
    <row r="68" spans="1:27" s="48" customFormat="1" ht="15">
      <c r="A68" s="29"/>
      <c r="B68" s="81"/>
      <c r="C68" s="79"/>
      <c r="D68" s="44"/>
      <c r="E68" s="44"/>
      <c r="F68" s="53"/>
      <c r="G68" s="80">
        <f>ROUND(SUM(E68*F68),2)</f>
        <v>0</v>
      </c>
      <c r="H68" s="59"/>
      <c r="Y68" s="73" t="str">
        <f>C69</f>
        <v>Aluspõrandad</v>
      </c>
      <c r="Z68" s="61"/>
      <c r="AA68" s="74">
        <f>G69</f>
        <v>0</v>
      </c>
    </row>
    <row r="69" spans="1:27" s="48" customFormat="1" ht="15.75">
      <c r="A69" s="29"/>
      <c r="B69" s="52">
        <v>23</v>
      </c>
      <c r="C69" s="78" t="s">
        <v>516</v>
      </c>
      <c r="D69" s="51"/>
      <c r="E69" s="51"/>
      <c r="F69" s="54"/>
      <c r="G69" s="54">
        <f>SUM(G70:G72)</f>
        <v>0</v>
      </c>
      <c r="H69" s="59"/>
      <c r="Y69" s="73"/>
      <c r="Z69" s="61"/>
      <c r="AA69" s="74"/>
    </row>
    <row r="70" spans="1:27" s="48" customFormat="1" ht="15">
      <c r="A70" s="29"/>
      <c r="B70" s="82"/>
      <c r="C70" s="83"/>
      <c r="D70" s="44"/>
      <c r="E70" s="44"/>
      <c r="F70" s="53"/>
      <c r="G70" s="80">
        <f>ROUND(SUM(E70*F70),2)</f>
        <v>0</v>
      </c>
      <c r="H70" s="59"/>
      <c r="Y70" s="73"/>
      <c r="Z70" s="61"/>
      <c r="AA70" s="74"/>
    </row>
    <row r="71" spans="1:27" s="48" customFormat="1" ht="15">
      <c r="A71" s="29"/>
      <c r="B71" s="82"/>
      <c r="C71" s="83"/>
      <c r="D71" s="44"/>
      <c r="E71" s="44"/>
      <c r="F71" s="53"/>
      <c r="G71" s="80">
        <f>ROUND(SUM(E71*F71),2)</f>
        <v>0</v>
      </c>
      <c r="H71" s="59"/>
      <c r="Y71" s="73"/>
      <c r="Z71" s="61"/>
      <c r="AA71" s="74"/>
    </row>
    <row r="72" spans="1:27" s="48" customFormat="1" ht="15">
      <c r="A72" s="29"/>
      <c r="B72" s="82"/>
      <c r="C72" s="83"/>
      <c r="D72" s="44"/>
      <c r="E72" s="44"/>
      <c r="F72" s="53"/>
      <c r="G72" s="80">
        <f>ROUND(SUM(E72*F72),2)</f>
        <v>0</v>
      </c>
      <c r="H72" s="59"/>
      <c r="Y72" s="73" t="str">
        <f>C73</f>
        <v>Vaiad ja tugevdustarindid</v>
      </c>
      <c r="Z72" s="61"/>
      <c r="AA72" s="74">
        <f>G73</f>
        <v>0</v>
      </c>
    </row>
    <row r="73" spans="1:27" s="48" customFormat="1" ht="15.75">
      <c r="A73" s="29"/>
      <c r="B73" s="52">
        <v>24</v>
      </c>
      <c r="C73" s="78" t="s">
        <v>360</v>
      </c>
      <c r="D73" s="51"/>
      <c r="E73" s="51"/>
      <c r="F73" s="54"/>
      <c r="G73" s="54">
        <f>SUM(G74:G76)</f>
        <v>0</v>
      </c>
      <c r="H73" s="59"/>
      <c r="Y73" s="73"/>
      <c r="Z73" s="61"/>
      <c r="AA73" s="74"/>
    </row>
    <row r="74" spans="1:27" s="48" customFormat="1" ht="15">
      <c r="A74" s="29"/>
      <c r="B74" s="82"/>
      <c r="C74" s="83"/>
      <c r="D74" s="84"/>
      <c r="E74" s="84"/>
      <c r="F74" s="85"/>
      <c r="G74" s="80">
        <f>ROUND(SUM(E74*F74),2)</f>
        <v>0</v>
      </c>
      <c r="H74" s="59"/>
      <c r="Y74" s="73"/>
      <c r="Z74" s="61"/>
      <c r="AA74" s="74"/>
    </row>
    <row r="75" spans="1:27" s="48" customFormat="1" ht="15">
      <c r="A75" s="29"/>
      <c r="B75" s="82"/>
      <c r="C75" s="83"/>
      <c r="D75" s="84"/>
      <c r="E75" s="84"/>
      <c r="F75" s="85"/>
      <c r="G75" s="80">
        <f>ROUND(SUM(E75*F75),2)</f>
        <v>0</v>
      </c>
      <c r="H75" s="59"/>
      <c r="Y75" s="73"/>
      <c r="Z75" s="61"/>
      <c r="AA75" s="74"/>
    </row>
    <row r="76" spans="1:27" s="48" customFormat="1" ht="15">
      <c r="A76" s="29"/>
      <c r="B76" s="82"/>
      <c r="C76" s="83"/>
      <c r="D76" s="84"/>
      <c r="E76" s="84"/>
      <c r="F76" s="85"/>
      <c r="G76" s="80">
        <f>ROUND(SUM(E76*F76),2)</f>
        <v>0</v>
      </c>
      <c r="H76" s="59"/>
      <c r="Y76" s="73" t="str">
        <f>C77</f>
        <v>Eritarindid</v>
      </c>
      <c r="Z76" s="61"/>
      <c r="AA76" s="74">
        <f>G77</f>
        <v>0</v>
      </c>
    </row>
    <row r="77" spans="1:27" s="48" customFormat="1" ht="15.75">
      <c r="A77" s="29"/>
      <c r="B77" s="52">
        <v>25</v>
      </c>
      <c r="C77" s="78" t="s">
        <v>361</v>
      </c>
      <c r="D77" s="51"/>
      <c r="E77" s="51"/>
      <c r="F77" s="54"/>
      <c r="G77" s="54">
        <f>SUM(G78:G80)</f>
        <v>0</v>
      </c>
      <c r="H77" s="59"/>
      <c r="Y77" s="73"/>
      <c r="Z77" s="61"/>
      <c r="AA77" s="74"/>
    </row>
    <row r="78" spans="1:27" s="48" customFormat="1" ht="15.75">
      <c r="A78" s="29"/>
      <c r="B78" s="86"/>
      <c r="C78" s="87"/>
      <c r="D78" s="88"/>
      <c r="E78" s="44"/>
      <c r="F78" s="53"/>
      <c r="G78" s="80">
        <f>ROUND(SUM(E78*F78),2)</f>
        <v>0</v>
      </c>
      <c r="H78" s="59"/>
      <c r="Y78" s="73"/>
      <c r="Z78" s="61"/>
      <c r="AA78" s="74"/>
    </row>
    <row r="79" spans="1:27" s="48" customFormat="1" ht="15.75">
      <c r="A79" s="29"/>
      <c r="B79" s="86"/>
      <c r="C79" s="87"/>
      <c r="D79" s="88"/>
      <c r="E79" s="44"/>
      <c r="F79" s="53"/>
      <c r="G79" s="80">
        <f>ROUND(SUM(E79*F79),2)</f>
        <v>0</v>
      </c>
      <c r="H79" s="59"/>
      <c r="Y79" s="73"/>
      <c r="Z79" s="61"/>
      <c r="AA79" s="74"/>
    </row>
    <row r="80" spans="1:27" s="48" customFormat="1" ht="15.75">
      <c r="A80" s="29"/>
      <c r="B80" s="86"/>
      <c r="C80" s="87"/>
      <c r="D80" s="88"/>
      <c r="E80" s="44"/>
      <c r="F80" s="53"/>
      <c r="G80" s="80">
        <f>ROUND(SUM(E80*F80),2)</f>
        <v>0</v>
      </c>
      <c r="H80" s="63"/>
      <c r="Y80" s="73" t="str">
        <f>C81</f>
        <v>KANDETARINDID</v>
      </c>
      <c r="Z80" s="61"/>
      <c r="AA80" s="74">
        <f>G81</f>
        <v>0</v>
      </c>
    </row>
    <row r="81" spans="1:27" s="48" customFormat="1" ht="15.75">
      <c r="A81" s="29"/>
      <c r="B81" s="52">
        <v>3</v>
      </c>
      <c r="C81" s="77" t="s">
        <v>518</v>
      </c>
      <c r="D81" s="52"/>
      <c r="E81" s="51"/>
      <c r="F81" s="54"/>
      <c r="G81" s="54">
        <f>SUM(G82,G86,G90,G94)</f>
        <v>0</v>
      </c>
      <c r="H81" s="63"/>
      <c r="Y81" s="73" t="str">
        <f>C82</f>
        <v>Metalltarindid</v>
      </c>
      <c r="Z81" s="61"/>
      <c r="AA81" s="74">
        <f>G82</f>
        <v>0</v>
      </c>
    </row>
    <row r="82" spans="1:27" s="48" customFormat="1" ht="15.75">
      <c r="A82" s="29"/>
      <c r="B82" s="52">
        <v>31</v>
      </c>
      <c r="C82" s="89" t="s">
        <v>358</v>
      </c>
      <c r="D82" s="52"/>
      <c r="E82" s="51"/>
      <c r="F82" s="54"/>
      <c r="G82" s="54">
        <f>SUM(G83:G85)</f>
        <v>0</v>
      </c>
      <c r="H82" s="64"/>
      <c r="Y82" s="73"/>
      <c r="Z82" s="61"/>
      <c r="AA82" s="74"/>
    </row>
    <row r="83" spans="1:27" s="48" customFormat="1" ht="15">
      <c r="A83" s="29"/>
      <c r="B83" s="88"/>
      <c r="C83" s="90"/>
      <c r="D83" s="84"/>
      <c r="E83" s="84"/>
      <c r="F83" s="85"/>
      <c r="G83" s="80">
        <f>ROUND(SUM(E83*F83),2)</f>
        <v>0</v>
      </c>
      <c r="H83" s="64"/>
      <c r="Y83" s="73"/>
      <c r="Z83" s="61"/>
      <c r="AA83" s="74"/>
    </row>
    <row r="84" spans="1:27" s="48" customFormat="1" ht="15">
      <c r="A84" s="29"/>
      <c r="B84" s="88"/>
      <c r="C84" s="90"/>
      <c r="D84" s="84"/>
      <c r="E84" s="84"/>
      <c r="F84" s="85"/>
      <c r="G84" s="80">
        <f>ROUND(SUM(E84*F84),2)</f>
        <v>0</v>
      </c>
      <c r="H84" s="64"/>
      <c r="Y84" s="73"/>
      <c r="Z84" s="61"/>
      <c r="AA84" s="74"/>
    </row>
    <row r="85" spans="1:27" s="48" customFormat="1" ht="15">
      <c r="A85" s="29"/>
      <c r="B85" s="88"/>
      <c r="C85" s="90"/>
      <c r="D85" s="84"/>
      <c r="E85" s="84"/>
      <c r="F85" s="85"/>
      <c r="G85" s="80">
        <f>ROUND(SUM(E85*F85),2)</f>
        <v>0</v>
      </c>
      <c r="H85" s="64"/>
      <c r="Y85" s="73" t="str">
        <f>C86</f>
        <v>Kandvad ja välisseinad</v>
      </c>
      <c r="Z85" s="61"/>
      <c r="AA85" s="74">
        <f>G86</f>
        <v>0</v>
      </c>
    </row>
    <row r="86" spans="1:27" s="48" customFormat="1" ht="15.75">
      <c r="A86" s="29"/>
      <c r="B86" s="52">
        <v>32</v>
      </c>
      <c r="C86" s="89" t="s">
        <v>362</v>
      </c>
      <c r="D86" s="52"/>
      <c r="E86" s="51"/>
      <c r="F86" s="54"/>
      <c r="G86" s="54">
        <f>SUM(G87:G89)</f>
        <v>0</v>
      </c>
      <c r="H86" s="64"/>
      <c r="Y86" s="73"/>
      <c r="Z86" s="61"/>
      <c r="AA86" s="74"/>
    </row>
    <row r="87" spans="1:27" s="48" customFormat="1" ht="15">
      <c r="A87" s="29"/>
      <c r="B87" s="88"/>
      <c r="C87" s="90"/>
      <c r="D87" s="44"/>
      <c r="E87" s="44"/>
      <c r="F87" s="53"/>
      <c r="G87" s="80">
        <f>ROUND(SUM(E87*F87),2)</f>
        <v>0</v>
      </c>
      <c r="H87" s="63"/>
      <c r="Y87" s="73"/>
      <c r="Z87" s="61"/>
      <c r="AA87" s="74"/>
    </row>
    <row r="88" spans="1:27" s="48" customFormat="1" ht="15">
      <c r="A88" s="29"/>
      <c r="B88" s="88"/>
      <c r="C88" s="90"/>
      <c r="D88" s="44"/>
      <c r="E88" s="44"/>
      <c r="F88" s="53"/>
      <c r="G88" s="80">
        <f>ROUND(SUM(E88*F88),2)</f>
        <v>0</v>
      </c>
      <c r="H88" s="59"/>
      <c r="Y88" s="73"/>
      <c r="Z88" s="61"/>
      <c r="AA88" s="74"/>
    </row>
    <row r="89" spans="1:27" s="48" customFormat="1" ht="15">
      <c r="A89" s="29"/>
      <c r="B89" s="88"/>
      <c r="C89" s="90"/>
      <c r="D89" s="44"/>
      <c r="E89" s="44"/>
      <c r="F89" s="53"/>
      <c r="G89" s="80">
        <f>ROUND(SUM(E89*F89),2)</f>
        <v>0</v>
      </c>
      <c r="H89" s="59"/>
      <c r="Y89" s="73" t="str">
        <f>C90</f>
        <v>Vahe- ja katuslaed</v>
      </c>
      <c r="Z89" s="61"/>
      <c r="AA89" s="74">
        <f>G90</f>
        <v>0</v>
      </c>
    </row>
    <row r="90" spans="1:27" s="48" customFormat="1" ht="15.75">
      <c r="A90" s="29"/>
      <c r="B90" s="52">
        <v>33</v>
      </c>
      <c r="C90" s="89" t="s">
        <v>363</v>
      </c>
      <c r="D90" s="52"/>
      <c r="E90" s="51"/>
      <c r="F90" s="54"/>
      <c r="G90" s="54">
        <f>SUM(G91:G93)</f>
        <v>0</v>
      </c>
      <c r="H90" s="59"/>
      <c r="Y90" s="73"/>
      <c r="Z90" s="61"/>
      <c r="AA90" s="74"/>
    </row>
    <row r="91" spans="1:27" s="48" customFormat="1" ht="15">
      <c r="A91" s="29"/>
      <c r="B91" s="88"/>
      <c r="C91" s="90"/>
      <c r="D91" s="44"/>
      <c r="E91" s="44"/>
      <c r="F91" s="53"/>
      <c r="G91" s="80">
        <f>ROUND(SUM(E91*F91),2)</f>
        <v>0</v>
      </c>
      <c r="H91" s="59"/>
      <c r="Y91" s="73"/>
      <c r="Z91" s="61"/>
      <c r="AA91" s="74"/>
    </row>
    <row r="92" spans="1:27" s="48" customFormat="1" ht="15">
      <c r="A92" s="29"/>
      <c r="B92" s="88"/>
      <c r="C92" s="90"/>
      <c r="D92" s="44"/>
      <c r="E92" s="44"/>
      <c r="F92" s="53"/>
      <c r="G92" s="80">
        <f>ROUND(SUM(E92*F92),2)</f>
        <v>0</v>
      </c>
      <c r="H92" s="59"/>
      <c r="Y92" s="73"/>
      <c r="Z92" s="61"/>
      <c r="AA92" s="74"/>
    </row>
    <row r="93" spans="1:27" s="48" customFormat="1" ht="15">
      <c r="A93" s="29"/>
      <c r="B93" s="88"/>
      <c r="C93" s="90"/>
      <c r="D93" s="44"/>
      <c r="E93" s="44"/>
      <c r="F93" s="53"/>
      <c r="G93" s="80">
        <f>ROUND(SUM(E93*F93),2)</f>
        <v>0</v>
      </c>
      <c r="H93" s="59"/>
      <c r="Y93" s="73" t="str">
        <f>C94</f>
        <v>Trepielemendid</v>
      </c>
      <c r="Z93" s="61"/>
      <c r="AA93" s="74">
        <f>G94</f>
        <v>0</v>
      </c>
    </row>
    <row r="94" spans="1:27" s="48" customFormat="1" ht="15.75">
      <c r="A94" s="29"/>
      <c r="B94" s="52">
        <v>34</v>
      </c>
      <c r="C94" s="89" t="s">
        <v>364</v>
      </c>
      <c r="D94" s="52"/>
      <c r="E94" s="51"/>
      <c r="F94" s="54"/>
      <c r="G94" s="54">
        <f>SUM(G95:G97)</f>
        <v>0</v>
      </c>
      <c r="H94" s="59"/>
      <c r="Y94" s="73"/>
      <c r="Z94" s="61"/>
      <c r="AA94" s="74"/>
    </row>
    <row r="95" spans="1:27" s="48" customFormat="1" ht="15">
      <c r="A95" s="29"/>
      <c r="B95" s="88"/>
      <c r="C95" s="90"/>
      <c r="D95" s="44"/>
      <c r="E95" s="44"/>
      <c r="F95" s="53"/>
      <c r="G95" s="80">
        <f>ROUND(SUM(E95*F95),2)</f>
        <v>0</v>
      </c>
      <c r="H95" s="59"/>
      <c r="Y95" s="73"/>
      <c r="Z95" s="61"/>
      <c r="AA95" s="74"/>
    </row>
    <row r="96" spans="1:27" s="48" customFormat="1" ht="15">
      <c r="A96" s="29"/>
      <c r="B96" s="88"/>
      <c r="C96" s="90"/>
      <c r="D96" s="44"/>
      <c r="E96" s="44"/>
      <c r="F96" s="53"/>
      <c r="G96" s="80">
        <f>ROUND(SUM(E96*F96),2)</f>
        <v>0</v>
      </c>
      <c r="H96" s="59"/>
      <c r="Y96" s="73"/>
      <c r="Z96" s="61"/>
      <c r="AA96" s="74"/>
    </row>
    <row r="97" spans="1:27" s="48" customFormat="1" ht="15">
      <c r="A97" s="29"/>
      <c r="B97" s="88"/>
      <c r="C97" s="90"/>
      <c r="D97" s="44"/>
      <c r="E97" s="44"/>
      <c r="F97" s="53"/>
      <c r="G97" s="80">
        <f>ROUND(SUM(E97*F97),2)</f>
        <v>0</v>
      </c>
      <c r="H97" s="59"/>
      <c r="Y97" s="73" t="str">
        <f>C98</f>
        <v>FASSAADIELEMENDID JA KATUSED </v>
      </c>
      <c r="Z97" s="61"/>
      <c r="AA97" s="74">
        <f>G98</f>
        <v>0</v>
      </c>
    </row>
    <row r="98" spans="1:27" s="48" customFormat="1" ht="15.75">
      <c r="A98" s="29"/>
      <c r="B98" s="52">
        <v>4</v>
      </c>
      <c r="C98" s="77" t="s">
        <v>472</v>
      </c>
      <c r="D98" s="52"/>
      <c r="E98" s="51"/>
      <c r="F98" s="54"/>
      <c r="G98" s="54">
        <f>SUM(G99,G103,G107,G111,G115,G119)</f>
        <v>0</v>
      </c>
      <c r="H98" s="59"/>
      <c r="Y98" s="73" t="str">
        <f>C99</f>
        <v>Klaasfassaadid, vitriinid ja eriaknad</v>
      </c>
      <c r="Z98" s="61"/>
      <c r="AA98" s="74">
        <f>G99</f>
        <v>0</v>
      </c>
    </row>
    <row r="99" spans="1:27" s="48" customFormat="1" ht="15.75">
      <c r="A99" s="29"/>
      <c r="B99" s="52">
        <v>41</v>
      </c>
      <c r="C99" s="89" t="s">
        <v>365</v>
      </c>
      <c r="D99" s="52"/>
      <c r="E99" s="51"/>
      <c r="F99" s="54"/>
      <c r="G99" s="54">
        <f>SUM(G100:G102)</f>
        <v>0</v>
      </c>
      <c r="H99" s="59"/>
      <c r="Y99" s="73"/>
      <c r="Z99" s="61"/>
      <c r="AA99" s="74"/>
    </row>
    <row r="100" spans="1:27" s="48" customFormat="1" ht="15">
      <c r="A100" s="29"/>
      <c r="B100" s="88"/>
      <c r="C100" s="90"/>
      <c r="D100" s="44"/>
      <c r="E100" s="44"/>
      <c r="F100" s="53"/>
      <c r="G100" s="80">
        <f>ROUND(SUM(E100*F100),2)</f>
        <v>0</v>
      </c>
      <c r="H100" s="59"/>
      <c r="Y100" s="73"/>
      <c r="Z100" s="61"/>
      <c r="AA100" s="74"/>
    </row>
    <row r="101" spans="1:27" s="48" customFormat="1" ht="15">
      <c r="A101" s="29"/>
      <c r="B101" s="88"/>
      <c r="C101" s="90"/>
      <c r="D101" s="44"/>
      <c r="E101" s="44"/>
      <c r="F101" s="53"/>
      <c r="G101" s="80">
        <f>ROUND(SUM(E101*F101),2)</f>
        <v>0</v>
      </c>
      <c r="H101" s="59"/>
      <c r="Y101" s="73"/>
      <c r="Z101" s="61"/>
      <c r="AA101" s="74"/>
    </row>
    <row r="102" spans="1:27" s="48" customFormat="1" ht="15">
      <c r="A102" s="29"/>
      <c r="B102" s="88"/>
      <c r="C102" s="90"/>
      <c r="D102" s="44"/>
      <c r="E102" s="44"/>
      <c r="F102" s="53"/>
      <c r="G102" s="80">
        <f>ROUND(SUM(E102*F102),2)</f>
        <v>0</v>
      </c>
      <c r="H102" s="59"/>
      <c r="Y102" s="73" t="str">
        <f>C103</f>
        <v>Aknad</v>
      </c>
      <c r="Z102" s="61"/>
      <c r="AA102" s="74">
        <f>G103</f>
        <v>0</v>
      </c>
    </row>
    <row r="103" spans="1:27" s="48" customFormat="1" ht="15.75">
      <c r="A103" s="29"/>
      <c r="B103" s="52">
        <v>42</v>
      </c>
      <c r="C103" s="89" t="s">
        <v>366</v>
      </c>
      <c r="D103" s="52"/>
      <c r="E103" s="51"/>
      <c r="F103" s="54"/>
      <c r="G103" s="54">
        <f>SUM(G104:G106)</f>
        <v>0</v>
      </c>
      <c r="H103" s="59"/>
      <c r="Y103" s="73"/>
      <c r="Z103" s="61"/>
      <c r="AA103" s="74"/>
    </row>
    <row r="104" spans="1:27" s="48" customFormat="1" ht="15">
      <c r="A104" s="29"/>
      <c r="B104" s="88"/>
      <c r="C104" s="90"/>
      <c r="D104" s="44"/>
      <c r="E104" s="44"/>
      <c r="F104" s="53"/>
      <c r="G104" s="80">
        <f>ROUND(SUM(E104*F104),2)</f>
        <v>0</v>
      </c>
      <c r="H104" s="59"/>
      <c r="Y104" s="73"/>
      <c r="Z104" s="61"/>
      <c r="AA104" s="74"/>
    </row>
    <row r="105" spans="1:27" s="48" customFormat="1" ht="15">
      <c r="A105" s="29"/>
      <c r="B105" s="88"/>
      <c r="C105" s="90"/>
      <c r="D105" s="44"/>
      <c r="E105" s="44"/>
      <c r="F105" s="53"/>
      <c r="G105" s="80">
        <f>ROUND(SUM(E105*F105),2)</f>
        <v>0</v>
      </c>
      <c r="H105" s="59"/>
      <c r="Y105" s="73"/>
      <c r="Z105" s="61"/>
      <c r="AA105" s="74"/>
    </row>
    <row r="106" spans="1:27" s="48" customFormat="1" ht="15">
      <c r="A106" s="29"/>
      <c r="B106" s="88"/>
      <c r="C106" s="90"/>
      <c r="D106" s="44"/>
      <c r="E106" s="44"/>
      <c r="F106" s="53"/>
      <c r="G106" s="80">
        <f>ROUND(SUM(E106*F106),2)</f>
        <v>0</v>
      </c>
      <c r="H106" s="59"/>
      <c r="Y106" s="73" t="str">
        <f>C107</f>
        <v>Välisuksed ja väravad</v>
      </c>
      <c r="Z106" s="61"/>
      <c r="AA106" s="74">
        <f>G107</f>
        <v>0</v>
      </c>
    </row>
    <row r="107" spans="1:27" s="48" customFormat="1" ht="15.75">
      <c r="A107" s="29"/>
      <c r="B107" s="52">
        <v>43</v>
      </c>
      <c r="C107" s="89" t="s">
        <v>367</v>
      </c>
      <c r="D107" s="52"/>
      <c r="E107" s="52"/>
      <c r="F107" s="55"/>
      <c r="G107" s="54">
        <f>SUM(G108:G110)</f>
        <v>0</v>
      </c>
      <c r="H107" s="59"/>
      <c r="Y107" s="73"/>
      <c r="Z107" s="61"/>
      <c r="AA107" s="74"/>
    </row>
    <row r="108" spans="1:27" s="48" customFormat="1" ht="15">
      <c r="A108" s="29"/>
      <c r="B108" s="88"/>
      <c r="C108" s="90"/>
      <c r="D108" s="44"/>
      <c r="E108" s="44"/>
      <c r="F108" s="53"/>
      <c r="G108" s="80">
        <f>ROUND(SUM(E108*F108),2)</f>
        <v>0</v>
      </c>
      <c r="H108" s="59"/>
      <c r="Y108" s="73"/>
      <c r="Z108" s="61"/>
      <c r="AA108" s="74"/>
    </row>
    <row r="109" spans="1:27" s="48" customFormat="1" ht="15">
      <c r="A109" s="29"/>
      <c r="B109" s="88"/>
      <c r="C109" s="90"/>
      <c r="D109" s="44"/>
      <c r="E109" s="44"/>
      <c r="F109" s="53"/>
      <c r="G109" s="80">
        <f>ROUND(SUM(E109*F109),2)</f>
        <v>0</v>
      </c>
      <c r="H109" s="59"/>
      <c r="Y109" s="73"/>
      <c r="Z109" s="61"/>
      <c r="AA109" s="74"/>
    </row>
    <row r="110" spans="1:27" s="48" customFormat="1" ht="15">
      <c r="A110" s="29"/>
      <c r="B110" s="88"/>
      <c r="C110" s="90"/>
      <c r="D110" s="44"/>
      <c r="E110" s="44"/>
      <c r="F110" s="53"/>
      <c r="G110" s="80">
        <f>ROUND(SUM(E110*F110),2)</f>
        <v>0</v>
      </c>
      <c r="H110" s="59"/>
      <c r="Y110" s="73" t="str">
        <f>C111</f>
        <v>Rõdud ja terrassid</v>
      </c>
      <c r="Z110" s="61"/>
      <c r="AA110" s="74">
        <f>G111</f>
        <v>0</v>
      </c>
    </row>
    <row r="111" spans="1:27" s="48" customFormat="1" ht="15.75">
      <c r="A111" s="29"/>
      <c r="B111" s="52">
        <v>44</v>
      </c>
      <c r="C111" s="89" t="s">
        <v>368</v>
      </c>
      <c r="D111" s="52"/>
      <c r="E111" s="52"/>
      <c r="F111" s="55"/>
      <c r="G111" s="54">
        <f>SUM(G112:G114)</f>
        <v>0</v>
      </c>
      <c r="H111" s="59"/>
      <c r="Y111" s="73"/>
      <c r="Z111" s="61"/>
      <c r="AA111" s="74"/>
    </row>
    <row r="112" spans="1:27" s="48" customFormat="1" ht="15">
      <c r="A112" s="29"/>
      <c r="B112" s="88"/>
      <c r="C112" s="90"/>
      <c r="D112" s="44"/>
      <c r="E112" s="44"/>
      <c r="F112" s="53"/>
      <c r="G112" s="80">
        <f>ROUND(SUM(E112*F112),2)</f>
        <v>0</v>
      </c>
      <c r="H112" s="59"/>
      <c r="Y112" s="73"/>
      <c r="Z112" s="61"/>
      <c r="AA112" s="74"/>
    </row>
    <row r="113" spans="1:27" s="48" customFormat="1" ht="15">
      <c r="A113" s="29"/>
      <c r="B113" s="88"/>
      <c r="C113" s="90"/>
      <c r="D113" s="44"/>
      <c r="E113" s="44"/>
      <c r="F113" s="53"/>
      <c r="G113" s="80">
        <f>ROUND(SUM(E113*F113),2)</f>
        <v>0</v>
      </c>
      <c r="H113" s="59"/>
      <c r="Y113" s="73"/>
      <c r="Z113" s="61"/>
      <c r="AA113" s="74"/>
    </row>
    <row r="114" spans="1:27" s="48" customFormat="1" ht="15">
      <c r="A114" s="29"/>
      <c r="B114" s="88"/>
      <c r="C114" s="90"/>
      <c r="D114" s="44"/>
      <c r="E114" s="44"/>
      <c r="F114" s="53"/>
      <c r="G114" s="80">
        <f>ROUND(SUM(E114*F114),2)</f>
        <v>0</v>
      </c>
      <c r="H114" s="59"/>
      <c r="Y114" s="73" t="str">
        <f>C115</f>
        <v>Piirded ja käiguteed</v>
      </c>
      <c r="Z114" s="61"/>
      <c r="AA114" s="74">
        <f>G115</f>
        <v>0</v>
      </c>
    </row>
    <row r="115" spans="1:27" s="48" customFormat="1" ht="15.75">
      <c r="A115" s="29"/>
      <c r="B115" s="52">
        <v>45</v>
      </c>
      <c r="C115" s="89" t="s">
        <v>369</v>
      </c>
      <c r="D115" s="52"/>
      <c r="E115" s="52"/>
      <c r="F115" s="55"/>
      <c r="G115" s="54">
        <f>SUM(G116:G118)</f>
        <v>0</v>
      </c>
      <c r="H115" s="59"/>
      <c r="Y115" s="73"/>
      <c r="Z115" s="61"/>
      <c r="AA115" s="74"/>
    </row>
    <row r="116" spans="1:27" s="48" customFormat="1" ht="15">
      <c r="A116" s="29"/>
      <c r="B116" s="88"/>
      <c r="C116" s="90"/>
      <c r="D116" s="44"/>
      <c r="E116" s="44"/>
      <c r="F116" s="53"/>
      <c r="G116" s="80">
        <f>ROUND(SUM(E116*F116),2)</f>
        <v>0</v>
      </c>
      <c r="H116" s="59"/>
      <c r="Y116" s="73"/>
      <c r="Z116" s="61"/>
      <c r="AA116" s="74"/>
    </row>
    <row r="117" spans="1:27" s="48" customFormat="1" ht="15">
      <c r="A117" s="29"/>
      <c r="B117" s="88"/>
      <c r="C117" s="90"/>
      <c r="D117" s="44"/>
      <c r="E117" s="44"/>
      <c r="F117" s="53"/>
      <c r="G117" s="80">
        <f>ROUND(SUM(E117*F117),2)</f>
        <v>0</v>
      </c>
      <c r="H117" s="59"/>
      <c r="Y117" s="73"/>
      <c r="Z117" s="61"/>
      <c r="AA117" s="74"/>
    </row>
    <row r="118" spans="1:27" s="48" customFormat="1" ht="15">
      <c r="A118" s="29"/>
      <c r="B118" s="88"/>
      <c r="C118" s="90"/>
      <c r="D118" s="44"/>
      <c r="E118" s="44"/>
      <c r="F118" s="53"/>
      <c r="G118" s="80">
        <f>ROUND(SUM(E118*F118),2)</f>
        <v>0</v>
      </c>
      <c r="H118" s="59"/>
      <c r="Y118" s="73" t="str">
        <f>C119</f>
        <v>Katusetarindid</v>
      </c>
      <c r="Z118" s="61"/>
      <c r="AA118" s="74">
        <f>G119</f>
        <v>0</v>
      </c>
    </row>
    <row r="119" spans="1:27" s="48" customFormat="1" ht="15.75">
      <c r="A119" s="29"/>
      <c r="B119" s="52">
        <v>46</v>
      </c>
      <c r="C119" s="89" t="s">
        <v>370</v>
      </c>
      <c r="D119" s="52"/>
      <c r="E119" s="52"/>
      <c r="F119" s="55"/>
      <c r="G119" s="54">
        <f>SUM(G120:G122)</f>
        <v>0</v>
      </c>
      <c r="H119" s="59"/>
      <c r="Y119" s="73"/>
      <c r="Z119" s="61"/>
      <c r="AA119" s="74"/>
    </row>
    <row r="120" spans="1:27" s="48" customFormat="1" ht="15">
      <c r="A120" s="29"/>
      <c r="B120" s="88"/>
      <c r="C120" s="90"/>
      <c r="D120" s="44"/>
      <c r="E120" s="44"/>
      <c r="F120" s="53"/>
      <c r="G120" s="80">
        <f>ROUND(SUM(E120*F120),2)</f>
        <v>0</v>
      </c>
      <c r="H120" s="59"/>
      <c r="Y120" s="73"/>
      <c r="Z120" s="61"/>
      <c r="AA120" s="74"/>
    </row>
    <row r="121" spans="1:27" s="48" customFormat="1" ht="15">
      <c r="A121" s="29"/>
      <c r="B121" s="88"/>
      <c r="C121" s="90"/>
      <c r="D121" s="44"/>
      <c r="E121" s="44"/>
      <c r="F121" s="53"/>
      <c r="G121" s="80">
        <f>ROUND(SUM(E121*F121),2)</f>
        <v>0</v>
      </c>
      <c r="H121" s="59"/>
      <c r="Y121" s="73"/>
      <c r="Z121" s="61"/>
      <c r="AA121" s="74"/>
    </row>
    <row r="122" spans="1:27" s="48" customFormat="1" ht="15">
      <c r="A122" s="29"/>
      <c r="B122" s="88"/>
      <c r="C122" s="90"/>
      <c r="D122" s="44"/>
      <c r="E122" s="44"/>
      <c r="F122" s="53"/>
      <c r="G122" s="80">
        <f>ROUND(SUM(E122*F122),2)</f>
        <v>0</v>
      </c>
      <c r="H122" s="59"/>
      <c r="Y122" s="73" t="str">
        <f>C123</f>
        <v>RUUMITARINDID JA PINNAKATTED</v>
      </c>
      <c r="Z122" s="61"/>
      <c r="AA122" s="74">
        <f>G123</f>
        <v>0</v>
      </c>
    </row>
    <row r="123" spans="1:27" s="48" customFormat="1" ht="15.75">
      <c r="A123" s="29"/>
      <c r="B123" s="52">
        <v>5</v>
      </c>
      <c r="C123" s="77" t="s">
        <v>519</v>
      </c>
      <c r="D123" s="52"/>
      <c r="E123" s="52"/>
      <c r="F123" s="55"/>
      <c r="G123" s="54">
        <f>SUM(G124,G128,G132,G136,G140,G144,G148)</f>
        <v>0</v>
      </c>
      <c r="H123" s="59"/>
      <c r="Y123" s="73" t="str">
        <f>C124</f>
        <v>Vaheseinad</v>
      </c>
      <c r="Z123" s="61"/>
      <c r="AA123" s="74">
        <f>G124</f>
        <v>0</v>
      </c>
    </row>
    <row r="124" spans="1:27" s="48" customFormat="1" ht="15.75">
      <c r="A124" s="29"/>
      <c r="B124" s="52">
        <v>51</v>
      </c>
      <c r="C124" s="89" t="s">
        <v>371</v>
      </c>
      <c r="D124" s="52"/>
      <c r="E124" s="52"/>
      <c r="F124" s="55"/>
      <c r="G124" s="54">
        <f>SUM(G125:G127)</f>
        <v>0</v>
      </c>
      <c r="H124" s="59"/>
      <c r="Y124" s="73"/>
      <c r="Z124" s="61"/>
      <c r="AA124" s="74"/>
    </row>
    <row r="125" spans="1:27" s="48" customFormat="1" ht="15">
      <c r="A125" s="29"/>
      <c r="B125" s="88"/>
      <c r="C125" s="90"/>
      <c r="D125" s="44"/>
      <c r="E125" s="44"/>
      <c r="F125" s="53"/>
      <c r="G125" s="80">
        <f>ROUND(SUM(E125*F125),2)</f>
        <v>0</v>
      </c>
      <c r="H125" s="59"/>
      <c r="Y125" s="73"/>
      <c r="Z125" s="61"/>
      <c r="AA125" s="74"/>
    </row>
    <row r="126" spans="1:27" s="48" customFormat="1" ht="15">
      <c r="A126" s="29"/>
      <c r="B126" s="88"/>
      <c r="C126" s="90"/>
      <c r="D126" s="44"/>
      <c r="E126" s="44"/>
      <c r="F126" s="53"/>
      <c r="G126" s="80">
        <f>ROUND(SUM(E126*F126),2)</f>
        <v>0</v>
      </c>
      <c r="H126" s="59"/>
      <c r="Y126" s="73"/>
      <c r="Z126" s="61"/>
      <c r="AA126" s="74"/>
    </row>
    <row r="127" spans="1:27" s="48" customFormat="1" ht="15">
      <c r="A127" s="29"/>
      <c r="B127" s="88"/>
      <c r="C127" s="90"/>
      <c r="D127" s="44"/>
      <c r="E127" s="44"/>
      <c r="F127" s="53"/>
      <c r="G127" s="80">
        <f>ROUND(SUM(E127*F127),2)</f>
        <v>0</v>
      </c>
      <c r="H127" s="59"/>
      <c r="Y127" s="73" t="str">
        <f>C128</f>
        <v>Siseuksed</v>
      </c>
      <c r="Z127" s="61"/>
      <c r="AA127" s="74">
        <f>G128</f>
        <v>0</v>
      </c>
    </row>
    <row r="128" spans="1:27" s="48" customFormat="1" ht="15.75">
      <c r="A128" s="29"/>
      <c r="B128" s="52">
        <v>52</v>
      </c>
      <c r="C128" s="89" t="s">
        <v>372</v>
      </c>
      <c r="D128" s="52"/>
      <c r="E128" s="52"/>
      <c r="F128" s="55"/>
      <c r="G128" s="54">
        <f>SUM(G129:G131)</f>
        <v>0</v>
      </c>
      <c r="H128" s="59"/>
      <c r="Y128" s="73"/>
      <c r="Z128" s="61"/>
      <c r="AA128" s="74"/>
    </row>
    <row r="129" spans="1:27" s="48" customFormat="1" ht="15">
      <c r="A129" s="29"/>
      <c r="B129" s="88"/>
      <c r="C129" s="90"/>
      <c r="D129" s="44"/>
      <c r="E129" s="44"/>
      <c r="F129" s="53"/>
      <c r="G129" s="80">
        <f>ROUND(SUM(E129*F129),2)</f>
        <v>0</v>
      </c>
      <c r="H129" s="59"/>
      <c r="Y129" s="73"/>
      <c r="Z129" s="61"/>
      <c r="AA129" s="74"/>
    </row>
    <row r="130" spans="1:27" s="48" customFormat="1" ht="15">
      <c r="A130" s="29"/>
      <c r="B130" s="88"/>
      <c r="C130" s="90"/>
      <c r="D130" s="44"/>
      <c r="E130" s="44"/>
      <c r="F130" s="53"/>
      <c r="G130" s="80">
        <f>ROUND(SUM(E130*F130),2)</f>
        <v>0</v>
      </c>
      <c r="H130" s="59"/>
      <c r="Y130" s="73"/>
      <c r="Z130" s="61"/>
      <c r="AA130" s="74"/>
    </row>
    <row r="131" spans="1:27" s="48" customFormat="1" ht="15">
      <c r="A131" s="29"/>
      <c r="B131" s="88"/>
      <c r="C131" s="90"/>
      <c r="D131" s="44"/>
      <c r="E131" s="44"/>
      <c r="F131" s="53"/>
      <c r="G131" s="80">
        <f>ROUND(SUM(E131*F131),2)</f>
        <v>0</v>
      </c>
      <c r="H131" s="59"/>
      <c r="Y131" s="73" t="str">
        <f>C132</f>
        <v>Siseseinte pinnakatted</v>
      </c>
      <c r="Z131" s="61"/>
      <c r="AA131" s="74">
        <f>G132</f>
        <v>0</v>
      </c>
    </row>
    <row r="132" spans="1:27" s="48" customFormat="1" ht="15.75">
      <c r="A132" s="29"/>
      <c r="B132" s="52">
        <v>53</v>
      </c>
      <c r="C132" s="89" t="s">
        <v>373</v>
      </c>
      <c r="D132" s="52"/>
      <c r="E132" s="52"/>
      <c r="F132" s="55"/>
      <c r="G132" s="54">
        <f>SUM(G133:G135)</f>
        <v>0</v>
      </c>
      <c r="H132" s="59"/>
      <c r="Y132" s="73"/>
      <c r="Z132" s="61"/>
      <c r="AA132" s="74"/>
    </row>
    <row r="133" spans="1:27" s="48" customFormat="1" ht="15">
      <c r="A133" s="29"/>
      <c r="B133" s="88"/>
      <c r="C133" s="90"/>
      <c r="D133" s="44"/>
      <c r="E133" s="44"/>
      <c r="F133" s="53"/>
      <c r="G133" s="80">
        <f>ROUND(SUM(E133*F133),2)</f>
        <v>0</v>
      </c>
      <c r="H133" s="59"/>
      <c r="Y133" s="73"/>
      <c r="Z133" s="61"/>
      <c r="AA133" s="74"/>
    </row>
    <row r="134" spans="1:27" s="48" customFormat="1" ht="15">
      <c r="A134" s="29"/>
      <c r="B134" s="88"/>
      <c r="C134" s="90"/>
      <c r="D134" s="44"/>
      <c r="E134" s="44"/>
      <c r="F134" s="53"/>
      <c r="G134" s="80">
        <f>ROUND(SUM(E134*F134),2)</f>
        <v>0</v>
      </c>
      <c r="H134" s="59"/>
      <c r="Y134" s="73"/>
      <c r="Z134" s="61"/>
      <c r="AA134" s="74"/>
    </row>
    <row r="135" spans="1:27" s="48" customFormat="1" ht="15">
      <c r="A135" s="29"/>
      <c r="B135" s="88"/>
      <c r="C135" s="90"/>
      <c r="D135" s="44"/>
      <c r="E135" s="44"/>
      <c r="F135" s="53"/>
      <c r="G135" s="80">
        <f>ROUND(SUM(E135*F135),2)</f>
        <v>0</v>
      </c>
      <c r="H135" s="59"/>
      <c r="Y135" s="73" t="str">
        <f>C136</f>
        <v>Lagede pinnakatted</v>
      </c>
      <c r="Z135" s="61"/>
      <c r="AA135" s="74">
        <f>G136</f>
        <v>0</v>
      </c>
    </row>
    <row r="136" spans="1:27" s="48" customFormat="1" ht="15.75">
      <c r="A136" s="29"/>
      <c r="B136" s="52">
        <v>54</v>
      </c>
      <c r="C136" s="89" t="s">
        <v>512</v>
      </c>
      <c r="D136" s="52"/>
      <c r="E136" s="52"/>
      <c r="F136" s="55"/>
      <c r="G136" s="54">
        <f>SUM(G137:G139)</f>
        <v>0</v>
      </c>
      <c r="H136" s="59"/>
      <c r="Y136" s="73"/>
      <c r="Z136" s="61"/>
      <c r="AA136" s="74"/>
    </row>
    <row r="137" spans="1:27" s="48" customFormat="1" ht="15">
      <c r="A137" s="29"/>
      <c r="B137" s="88"/>
      <c r="C137" s="90"/>
      <c r="D137" s="44"/>
      <c r="E137" s="44"/>
      <c r="F137" s="53"/>
      <c r="G137" s="80">
        <f>ROUND(SUM(E137*F137),2)</f>
        <v>0</v>
      </c>
      <c r="H137" s="59"/>
      <c r="Y137" s="73"/>
      <c r="Z137" s="61"/>
      <c r="AA137" s="74"/>
    </row>
    <row r="138" spans="1:27" s="48" customFormat="1" ht="15">
      <c r="A138" s="29"/>
      <c r="B138" s="88"/>
      <c r="C138" s="90"/>
      <c r="D138" s="44"/>
      <c r="E138" s="44"/>
      <c r="F138" s="53"/>
      <c r="G138" s="80">
        <f>ROUND(SUM(E138*F138),2)</f>
        <v>0</v>
      </c>
      <c r="H138" s="59"/>
      <c r="Y138" s="73"/>
      <c r="Z138" s="61"/>
      <c r="AA138" s="74"/>
    </row>
    <row r="139" spans="1:27" s="48" customFormat="1" ht="15">
      <c r="A139" s="29"/>
      <c r="B139" s="88"/>
      <c r="C139" s="90"/>
      <c r="D139" s="44"/>
      <c r="E139" s="44"/>
      <c r="F139" s="53"/>
      <c r="G139" s="80">
        <f>ROUND(SUM(E139*F139),2)</f>
        <v>0</v>
      </c>
      <c r="H139" s="59"/>
      <c r="Y139" s="73" t="str">
        <f>C140</f>
        <v>Treppide pinnakatted</v>
      </c>
      <c r="Z139" s="61"/>
      <c r="AA139" s="74">
        <f>G140</f>
        <v>0</v>
      </c>
    </row>
    <row r="140" spans="1:27" s="48" customFormat="1" ht="15.75">
      <c r="A140" s="29"/>
      <c r="B140" s="52">
        <v>55</v>
      </c>
      <c r="C140" s="89" t="s">
        <v>374</v>
      </c>
      <c r="D140" s="52"/>
      <c r="E140" s="52"/>
      <c r="F140" s="55"/>
      <c r="G140" s="54">
        <f>SUM(G141:G143)</f>
        <v>0</v>
      </c>
      <c r="H140" s="59"/>
      <c r="Y140" s="73"/>
      <c r="Z140" s="61"/>
      <c r="AA140" s="74"/>
    </row>
    <row r="141" spans="1:27" s="48" customFormat="1" ht="15">
      <c r="A141" s="29"/>
      <c r="B141" s="88"/>
      <c r="C141" s="90"/>
      <c r="D141" s="44"/>
      <c r="E141" s="44"/>
      <c r="F141" s="53"/>
      <c r="G141" s="80">
        <f>ROUND(SUM(E141*F141),2)</f>
        <v>0</v>
      </c>
      <c r="H141" s="59"/>
      <c r="Y141" s="73"/>
      <c r="Z141" s="61"/>
      <c r="AA141" s="74"/>
    </row>
    <row r="142" spans="1:27" s="48" customFormat="1" ht="15">
      <c r="A142" s="29"/>
      <c r="B142" s="88"/>
      <c r="C142" s="90"/>
      <c r="D142" s="44"/>
      <c r="E142" s="44"/>
      <c r="F142" s="53"/>
      <c r="G142" s="80">
        <f>ROUND(SUM(E142*F142),2)</f>
        <v>0</v>
      </c>
      <c r="H142" s="59"/>
      <c r="Y142" s="73"/>
      <c r="Z142" s="61"/>
      <c r="AA142" s="74"/>
    </row>
    <row r="143" spans="1:27" s="48" customFormat="1" ht="15">
      <c r="A143" s="29"/>
      <c r="B143" s="88"/>
      <c r="C143" s="90"/>
      <c r="D143" s="44"/>
      <c r="E143" s="44"/>
      <c r="F143" s="53"/>
      <c r="G143" s="80">
        <f>ROUND(SUM(E143*F143),2)</f>
        <v>0</v>
      </c>
      <c r="H143" s="59"/>
      <c r="Y143" s="73" t="str">
        <f>C144</f>
        <v>Põrandad ja põrandakatted</v>
      </c>
      <c r="Z143" s="61"/>
      <c r="AA143" s="74">
        <f>G144</f>
        <v>0</v>
      </c>
    </row>
    <row r="144" spans="1:27" s="48" customFormat="1" ht="15.75">
      <c r="A144" s="29"/>
      <c r="B144" s="52">
        <v>56</v>
      </c>
      <c r="C144" s="89" t="s">
        <v>375</v>
      </c>
      <c r="D144" s="52"/>
      <c r="E144" s="52"/>
      <c r="F144" s="55"/>
      <c r="G144" s="54">
        <f>SUM(G145:G147)</f>
        <v>0</v>
      </c>
      <c r="H144" s="59"/>
      <c r="Y144" s="73"/>
      <c r="Z144" s="61"/>
      <c r="AA144" s="74"/>
    </row>
    <row r="145" spans="1:27" s="48" customFormat="1" ht="15">
      <c r="A145" s="29"/>
      <c r="B145" s="88"/>
      <c r="C145" s="90"/>
      <c r="D145" s="44"/>
      <c r="E145" s="44"/>
      <c r="F145" s="53"/>
      <c r="G145" s="80">
        <f>ROUND(SUM(E145*F145),2)</f>
        <v>0</v>
      </c>
      <c r="H145" s="59"/>
      <c r="Y145" s="73"/>
      <c r="Z145" s="61"/>
      <c r="AA145" s="74"/>
    </row>
    <row r="146" spans="1:27" s="48" customFormat="1" ht="15">
      <c r="A146" s="29"/>
      <c r="B146" s="88"/>
      <c r="C146" s="90"/>
      <c r="D146" s="44"/>
      <c r="E146" s="44"/>
      <c r="F146" s="53"/>
      <c r="G146" s="80">
        <f>ROUND(SUM(E146*F146),2)</f>
        <v>0</v>
      </c>
      <c r="H146" s="59"/>
      <c r="Y146" s="73"/>
      <c r="Z146" s="61"/>
      <c r="AA146" s="74"/>
    </row>
    <row r="147" spans="1:27" s="48" customFormat="1" ht="15">
      <c r="A147" s="29"/>
      <c r="B147" s="88"/>
      <c r="C147" s="90"/>
      <c r="D147" s="44"/>
      <c r="E147" s="44"/>
      <c r="F147" s="53"/>
      <c r="G147" s="80">
        <f>ROUND(SUM(E147*F147),2)</f>
        <v>0</v>
      </c>
      <c r="H147" s="59"/>
      <c r="Y147" s="73" t="str">
        <f>C148</f>
        <v>Eriruumide pinnakatted</v>
      </c>
      <c r="Z147" s="61"/>
      <c r="AA147" s="74">
        <f>G148</f>
        <v>0</v>
      </c>
    </row>
    <row r="148" spans="1:27" s="48" customFormat="1" ht="15.75">
      <c r="A148" s="29"/>
      <c r="B148" s="52">
        <v>57</v>
      </c>
      <c r="C148" s="89" t="s">
        <v>376</v>
      </c>
      <c r="D148" s="52"/>
      <c r="E148" s="52"/>
      <c r="F148" s="55"/>
      <c r="G148" s="54">
        <f>SUM(G149:G151)</f>
        <v>0</v>
      </c>
      <c r="H148" s="59"/>
      <c r="Y148" s="73"/>
      <c r="Z148" s="61"/>
      <c r="AA148" s="74"/>
    </row>
    <row r="149" spans="1:27" s="48" customFormat="1" ht="15.75">
      <c r="A149" s="29"/>
      <c r="B149" s="86"/>
      <c r="C149" s="91"/>
      <c r="D149" s="43"/>
      <c r="E149" s="43"/>
      <c r="F149" s="56"/>
      <c r="G149" s="80">
        <f>ROUND(SUM(E149*F149),2)</f>
        <v>0</v>
      </c>
      <c r="H149" s="59"/>
      <c r="Y149" s="73"/>
      <c r="Z149" s="61"/>
      <c r="AA149" s="74"/>
    </row>
    <row r="150" spans="1:27" s="48" customFormat="1" ht="15.75">
      <c r="A150" s="29"/>
      <c r="B150" s="86"/>
      <c r="C150" s="91"/>
      <c r="D150" s="43"/>
      <c r="E150" s="43"/>
      <c r="F150" s="56"/>
      <c r="G150" s="80">
        <f>ROUND(SUM(E150*F150),2)</f>
        <v>0</v>
      </c>
      <c r="H150" s="59"/>
      <c r="Y150" s="73"/>
      <c r="Z150" s="61"/>
      <c r="AA150" s="74"/>
    </row>
    <row r="151" spans="1:27" s="48" customFormat="1" ht="15.75">
      <c r="A151" s="29"/>
      <c r="B151" s="86"/>
      <c r="C151" s="91"/>
      <c r="D151" s="43"/>
      <c r="E151" s="43"/>
      <c r="F151" s="56"/>
      <c r="G151" s="80">
        <f>ROUND(SUM(E151*F151),2)</f>
        <v>0</v>
      </c>
      <c r="H151" s="59"/>
      <c r="Y151" s="73" t="str">
        <f>C152</f>
        <v>TEHNOSÜSTEEMID </v>
      </c>
      <c r="Z151" s="61"/>
      <c r="AA151" s="74">
        <f>G152</f>
        <v>0</v>
      </c>
    </row>
    <row r="152" spans="1:27" s="48" customFormat="1" ht="15.75">
      <c r="A152" s="29"/>
      <c r="B152" s="52">
        <v>6</v>
      </c>
      <c r="C152" s="77" t="s">
        <v>473</v>
      </c>
      <c r="D152" s="52"/>
      <c r="E152" s="52"/>
      <c r="F152" s="55"/>
      <c r="G152" s="54">
        <f>SUM(G153,G157,G161,G165,G169)</f>
        <v>0</v>
      </c>
      <c r="H152" s="59"/>
      <c r="Y152" s="73" t="str">
        <f>C153</f>
        <v>Veevarustus ja kanalisatsioon</v>
      </c>
      <c r="Z152" s="61"/>
      <c r="AA152" s="74">
        <f>G153</f>
        <v>0</v>
      </c>
    </row>
    <row r="153" spans="1:27" s="48" customFormat="1" ht="15.75">
      <c r="A153" s="29"/>
      <c r="B153" s="52">
        <v>61</v>
      </c>
      <c r="C153" s="89" t="s">
        <v>377</v>
      </c>
      <c r="D153" s="52"/>
      <c r="E153" s="52"/>
      <c r="F153" s="55"/>
      <c r="G153" s="54">
        <f>SUM(G154:G156)</f>
        <v>0</v>
      </c>
      <c r="H153" s="59"/>
      <c r="Y153" s="73"/>
      <c r="Z153" s="61"/>
      <c r="AA153" s="74"/>
    </row>
    <row r="154" spans="1:27" s="48" customFormat="1" ht="15">
      <c r="A154" s="29"/>
      <c r="B154" s="88"/>
      <c r="C154" s="90"/>
      <c r="D154" s="44"/>
      <c r="E154" s="44"/>
      <c r="F154" s="53"/>
      <c r="G154" s="80">
        <f>ROUND(SUM(E154*F154),2)</f>
        <v>0</v>
      </c>
      <c r="H154" s="59"/>
      <c r="Y154" s="73"/>
      <c r="Z154" s="61"/>
      <c r="AA154" s="74"/>
    </row>
    <row r="155" spans="1:27" s="48" customFormat="1" ht="15">
      <c r="A155" s="29"/>
      <c r="B155" s="88"/>
      <c r="C155" s="90"/>
      <c r="D155" s="44"/>
      <c r="E155" s="44"/>
      <c r="F155" s="53"/>
      <c r="G155" s="80">
        <f>ROUND(SUM(E155*F155),2)</f>
        <v>0</v>
      </c>
      <c r="H155" s="59"/>
      <c r="Y155" s="73"/>
      <c r="Z155" s="61"/>
      <c r="AA155" s="74"/>
    </row>
    <row r="156" spans="1:27" s="48" customFormat="1" ht="15">
      <c r="A156" s="29"/>
      <c r="B156" s="88"/>
      <c r="C156" s="90"/>
      <c r="D156" s="44"/>
      <c r="E156" s="44"/>
      <c r="F156" s="53"/>
      <c r="G156" s="80">
        <f>ROUND(SUM(E156*F156),2)</f>
        <v>0</v>
      </c>
      <c r="H156" s="59"/>
      <c r="Y156" s="73" t="str">
        <f>C157</f>
        <v>Küte, ventilatsioon ja jahutus</v>
      </c>
      <c r="Z156" s="61"/>
      <c r="AA156" s="74">
        <f>G157</f>
        <v>0</v>
      </c>
    </row>
    <row r="157" spans="1:27" s="48" customFormat="1" ht="15.75">
      <c r="A157" s="29"/>
      <c r="B157" s="52">
        <v>62</v>
      </c>
      <c r="C157" s="89" t="s">
        <v>378</v>
      </c>
      <c r="D157" s="52"/>
      <c r="E157" s="52"/>
      <c r="F157" s="55"/>
      <c r="G157" s="54">
        <f>SUM(G158:G160)</f>
        <v>0</v>
      </c>
      <c r="H157" s="59"/>
      <c r="Y157" s="73"/>
      <c r="Z157" s="61"/>
      <c r="AA157" s="74"/>
    </row>
    <row r="158" spans="1:27" s="48" customFormat="1" ht="15">
      <c r="A158" s="29"/>
      <c r="B158" s="43"/>
      <c r="C158" s="92"/>
      <c r="D158" s="44"/>
      <c r="E158" s="44"/>
      <c r="F158" s="53"/>
      <c r="G158" s="80">
        <f>ROUND(SUM(E158*F158),2)</f>
        <v>0</v>
      </c>
      <c r="H158" s="59"/>
      <c r="Y158" s="73"/>
      <c r="Z158" s="61"/>
      <c r="AA158" s="74"/>
    </row>
    <row r="159" spans="1:27" s="48" customFormat="1" ht="15">
      <c r="A159" s="29"/>
      <c r="B159" s="43"/>
      <c r="C159" s="92"/>
      <c r="D159" s="44"/>
      <c r="E159" s="44"/>
      <c r="F159" s="53"/>
      <c r="G159" s="80">
        <f>ROUND(SUM(E159*F159),2)</f>
        <v>0</v>
      </c>
      <c r="H159" s="59"/>
      <c r="Y159" s="73"/>
      <c r="Z159" s="61"/>
      <c r="AA159" s="74"/>
    </row>
    <row r="160" spans="1:27" s="48" customFormat="1" ht="15">
      <c r="A160" s="29"/>
      <c r="B160" s="43"/>
      <c r="C160" s="92"/>
      <c r="D160" s="44"/>
      <c r="E160" s="44"/>
      <c r="F160" s="53"/>
      <c r="G160" s="80">
        <f>ROUND(SUM(E160*F160),2)</f>
        <v>0</v>
      </c>
      <c r="H160" s="59"/>
      <c r="Y160" s="73" t="str">
        <f>C161</f>
        <v>Tuletõrjevarustus</v>
      </c>
      <c r="Z160" s="61"/>
      <c r="AA160" s="74">
        <f>G161</f>
        <v>0</v>
      </c>
    </row>
    <row r="161" spans="1:27" s="48" customFormat="1" ht="15.75">
      <c r="A161" s="29"/>
      <c r="B161" s="52">
        <v>63</v>
      </c>
      <c r="C161" s="89" t="s">
        <v>379</v>
      </c>
      <c r="D161" s="52"/>
      <c r="E161" s="52"/>
      <c r="F161" s="55"/>
      <c r="G161" s="54">
        <f>SUM(G162:G164)</f>
        <v>0</v>
      </c>
      <c r="H161" s="59"/>
      <c r="Y161" s="73"/>
      <c r="Z161" s="61"/>
      <c r="AA161" s="74"/>
    </row>
    <row r="162" spans="1:27" s="48" customFormat="1" ht="15">
      <c r="A162" s="29"/>
      <c r="B162" s="43"/>
      <c r="C162" s="92"/>
      <c r="D162" s="44"/>
      <c r="E162" s="44"/>
      <c r="F162" s="53"/>
      <c r="G162" s="80">
        <f>ROUND(SUM(E162*F162),2)</f>
        <v>0</v>
      </c>
      <c r="H162" s="59"/>
      <c r="Y162" s="73"/>
      <c r="Z162" s="61"/>
      <c r="AA162" s="74"/>
    </row>
    <row r="163" spans="1:27" s="48" customFormat="1" ht="15">
      <c r="A163" s="29"/>
      <c r="B163" s="43"/>
      <c r="C163" s="92"/>
      <c r="D163" s="44"/>
      <c r="E163" s="44"/>
      <c r="F163" s="53"/>
      <c r="G163" s="80">
        <f>ROUND(SUM(E163*F163),2)</f>
        <v>0</v>
      </c>
      <c r="H163" s="59"/>
      <c r="Y163" s="73"/>
      <c r="Z163" s="61"/>
      <c r="AA163" s="74"/>
    </row>
    <row r="164" spans="1:27" s="48" customFormat="1" ht="15">
      <c r="A164" s="29"/>
      <c r="B164" s="43"/>
      <c r="C164" s="92"/>
      <c r="D164" s="44"/>
      <c r="E164" s="44"/>
      <c r="F164" s="53"/>
      <c r="G164" s="80">
        <f>ROUND(SUM(E164*F164),2)</f>
        <v>0</v>
      </c>
      <c r="H164" s="59"/>
      <c r="Y164" s="73" t="str">
        <f>C165</f>
        <v>Tugevvoolupaigaldis</v>
      </c>
      <c r="Z164" s="61"/>
      <c r="AA164" s="74">
        <f>G165</f>
        <v>0</v>
      </c>
    </row>
    <row r="165" spans="1:27" s="48" customFormat="1" ht="15.75">
      <c r="A165" s="29"/>
      <c r="B165" s="52">
        <v>64</v>
      </c>
      <c r="C165" s="89" t="s">
        <v>380</v>
      </c>
      <c r="D165" s="52"/>
      <c r="E165" s="52"/>
      <c r="F165" s="55"/>
      <c r="G165" s="54">
        <f>SUM(G166:G168)</f>
        <v>0</v>
      </c>
      <c r="H165" s="59"/>
      <c r="Y165" s="73"/>
      <c r="Z165" s="61"/>
      <c r="AA165" s="74"/>
    </row>
    <row r="166" spans="1:27" s="48" customFormat="1" ht="15">
      <c r="A166" s="29"/>
      <c r="B166" s="43"/>
      <c r="C166" s="92"/>
      <c r="D166" s="44"/>
      <c r="E166" s="44"/>
      <c r="F166" s="53"/>
      <c r="G166" s="80">
        <f>ROUND(SUM(E166*F166),2)</f>
        <v>0</v>
      </c>
      <c r="H166" s="59"/>
      <c r="Y166" s="73"/>
      <c r="Z166" s="61"/>
      <c r="AA166" s="74"/>
    </row>
    <row r="167" spans="1:27" s="48" customFormat="1" ht="15">
      <c r="A167" s="29"/>
      <c r="B167" s="43"/>
      <c r="C167" s="92"/>
      <c r="D167" s="44"/>
      <c r="E167" s="44"/>
      <c r="F167" s="53"/>
      <c r="G167" s="80">
        <f>ROUND(SUM(E167*F167),2)</f>
        <v>0</v>
      </c>
      <c r="H167" s="59"/>
      <c r="Y167" s="73"/>
      <c r="Z167" s="61"/>
      <c r="AA167" s="74"/>
    </row>
    <row r="168" spans="1:27" s="48" customFormat="1" ht="15">
      <c r="A168" s="29"/>
      <c r="B168" s="43"/>
      <c r="C168" s="92"/>
      <c r="D168" s="44"/>
      <c r="E168" s="44"/>
      <c r="F168" s="53"/>
      <c r="G168" s="80">
        <f>ROUND(SUM(E168*F168),2)</f>
        <v>0</v>
      </c>
      <c r="H168" s="59"/>
      <c r="Y168" s="73" t="e">
        <f>#REF!</f>
        <v>#REF!</v>
      </c>
      <c r="Z168" s="61"/>
      <c r="AA168" s="74" t="e">
        <f>#REF!</f>
        <v>#REF!</v>
      </c>
    </row>
    <row r="169" spans="1:27" s="48" customFormat="1" ht="15.75">
      <c r="A169" s="29"/>
      <c r="B169" s="52">
        <v>65</v>
      </c>
      <c r="C169" s="89" t="s">
        <v>381</v>
      </c>
      <c r="D169" s="52"/>
      <c r="E169" s="52"/>
      <c r="F169" s="55"/>
      <c r="G169" s="54">
        <f>SUM(G170:G172)</f>
        <v>0</v>
      </c>
      <c r="H169" s="59"/>
      <c r="Y169" s="73"/>
      <c r="Z169" s="61"/>
      <c r="AA169" s="74"/>
    </row>
    <row r="170" spans="1:27" s="48" customFormat="1" ht="15">
      <c r="A170" s="29"/>
      <c r="B170" s="43"/>
      <c r="C170" s="92"/>
      <c r="D170" s="44"/>
      <c r="E170" s="44"/>
      <c r="F170" s="53"/>
      <c r="G170" s="80">
        <f>ROUND(SUM(E170*F170),2)</f>
        <v>0</v>
      </c>
      <c r="H170" s="59"/>
      <c r="Y170" s="73"/>
      <c r="Z170" s="61"/>
      <c r="AA170" s="74"/>
    </row>
    <row r="171" spans="1:27" s="48" customFormat="1" ht="15">
      <c r="A171" s="29"/>
      <c r="B171" s="43"/>
      <c r="C171" s="92"/>
      <c r="D171" s="44"/>
      <c r="E171" s="44"/>
      <c r="F171" s="53"/>
      <c r="G171" s="80">
        <f>ROUND(SUM(E171*F171),2)</f>
        <v>0</v>
      </c>
      <c r="H171" s="59"/>
      <c r="Y171" s="73"/>
      <c r="Z171" s="61"/>
      <c r="AA171" s="74"/>
    </row>
    <row r="172" spans="1:27" s="48" customFormat="1" ht="15">
      <c r="A172" s="29"/>
      <c r="B172" s="43"/>
      <c r="C172" s="92"/>
      <c r="D172" s="44"/>
      <c r="E172" s="44"/>
      <c r="F172" s="53"/>
      <c r="G172" s="80">
        <f>ROUND(SUM(E172*F172),2)</f>
        <v>0</v>
      </c>
      <c r="H172" s="59"/>
      <c r="Y172" s="73"/>
      <c r="Z172" s="61"/>
      <c r="AA172" s="74"/>
    </row>
    <row r="173" spans="1:27" s="48" customFormat="1" ht="15.75">
      <c r="A173" s="29"/>
      <c r="B173" s="52">
        <v>7</v>
      </c>
      <c r="C173" s="77" t="s">
        <v>474</v>
      </c>
      <c r="D173" s="52"/>
      <c r="E173" s="52"/>
      <c r="F173" s="55"/>
      <c r="G173" s="54">
        <f>SUM(G174,G178,G182,G186,G190,G194,G198)</f>
        <v>0</v>
      </c>
      <c r="H173" s="59"/>
      <c r="Y173" s="73" t="str">
        <f>C174</f>
        <v>Ajutised ehitised ehitusplatsil</v>
      </c>
      <c r="Z173" s="61"/>
      <c r="AA173" s="74">
        <f>G174</f>
        <v>0</v>
      </c>
    </row>
    <row r="174" spans="1:27" s="48" customFormat="1" ht="15.75">
      <c r="A174" s="29"/>
      <c r="B174" s="52">
        <v>71</v>
      </c>
      <c r="C174" s="89" t="s">
        <v>382</v>
      </c>
      <c r="D174" s="52"/>
      <c r="E174" s="52"/>
      <c r="F174" s="55"/>
      <c r="G174" s="54">
        <f>SUM(G175:G177)</f>
        <v>0</v>
      </c>
      <c r="H174" s="59"/>
      <c r="Y174" s="73"/>
      <c r="Z174" s="61"/>
      <c r="AA174" s="74"/>
    </row>
    <row r="175" spans="1:27" s="48" customFormat="1" ht="15">
      <c r="A175" s="29"/>
      <c r="B175" s="43"/>
      <c r="C175" s="92"/>
      <c r="D175" s="44"/>
      <c r="E175" s="44"/>
      <c r="F175" s="53"/>
      <c r="G175" s="80">
        <f>ROUND(SUM(E175*F175),2)</f>
        <v>0</v>
      </c>
      <c r="H175" s="59"/>
      <c r="Y175" s="73"/>
      <c r="Z175" s="61"/>
      <c r="AA175" s="74"/>
    </row>
    <row r="176" spans="1:27" s="48" customFormat="1" ht="15">
      <c r="A176" s="29"/>
      <c r="B176" s="43"/>
      <c r="C176" s="92"/>
      <c r="D176" s="44"/>
      <c r="E176" s="44"/>
      <c r="F176" s="53"/>
      <c r="G176" s="80">
        <f>ROUND(SUM(E176*F176),2)</f>
        <v>0</v>
      </c>
      <c r="H176" s="59"/>
      <c r="Y176" s="73"/>
      <c r="Z176" s="61"/>
      <c r="AA176" s="74"/>
    </row>
    <row r="177" spans="1:27" s="48" customFormat="1" ht="15">
      <c r="A177" s="29"/>
      <c r="B177" s="43"/>
      <c r="C177" s="92"/>
      <c r="D177" s="44"/>
      <c r="E177" s="44"/>
      <c r="F177" s="53"/>
      <c r="G177" s="80">
        <f>ROUND(SUM(E177*F177),2)</f>
        <v>0</v>
      </c>
      <c r="H177" s="59"/>
      <c r="Y177" s="73" t="str">
        <f>C178</f>
        <v>Ajutised tehnosüsteemid</v>
      </c>
      <c r="Z177" s="61"/>
      <c r="AA177" s="74">
        <f>G178</f>
        <v>0</v>
      </c>
    </row>
    <row r="178" spans="1:27" s="48" customFormat="1" ht="15.75">
      <c r="A178" s="29"/>
      <c r="B178" s="52">
        <v>72</v>
      </c>
      <c r="C178" s="89" t="s">
        <v>383</v>
      </c>
      <c r="D178" s="52"/>
      <c r="E178" s="52"/>
      <c r="F178" s="55"/>
      <c r="G178" s="54">
        <f>SUM(G179:G181)</f>
        <v>0</v>
      </c>
      <c r="H178" s="59"/>
      <c r="Y178" s="73"/>
      <c r="Z178" s="61"/>
      <c r="AA178" s="74"/>
    </row>
    <row r="179" spans="1:27" s="48" customFormat="1" ht="15">
      <c r="A179" s="29"/>
      <c r="B179" s="43"/>
      <c r="C179" s="92"/>
      <c r="D179" s="44"/>
      <c r="E179" s="44"/>
      <c r="F179" s="53"/>
      <c r="G179" s="80">
        <f>ROUND(SUM(E179*F179),2)</f>
        <v>0</v>
      </c>
      <c r="H179" s="59"/>
      <c r="Y179" s="73"/>
      <c r="Z179" s="61"/>
      <c r="AA179" s="74"/>
    </row>
    <row r="180" spans="1:27" s="48" customFormat="1" ht="15">
      <c r="A180" s="29"/>
      <c r="B180" s="43"/>
      <c r="C180" s="92"/>
      <c r="D180" s="44"/>
      <c r="E180" s="44"/>
      <c r="F180" s="53"/>
      <c r="G180" s="80">
        <f>ROUND(SUM(E180*F180),2)</f>
        <v>0</v>
      </c>
      <c r="H180" s="59"/>
      <c r="Y180" s="73"/>
      <c r="Z180" s="61"/>
      <c r="AA180" s="74"/>
    </row>
    <row r="181" spans="1:27" s="48" customFormat="1" ht="15">
      <c r="A181" s="29"/>
      <c r="B181" s="43"/>
      <c r="C181" s="92"/>
      <c r="D181" s="44"/>
      <c r="E181" s="44"/>
      <c r="F181" s="53"/>
      <c r="G181" s="80">
        <f>ROUND(SUM(E181*F181),2)</f>
        <v>0</v>
      </c>
      <c r="H181" s="59"/>
      <c r="Y181" s="73" t="str">
        <f>C182</f>
        <v>Masinad ja seadmed</v>
      </c>
      <c r="Z181" s="61"/>
      <c r="AA181" s="74">
        <f>G182</f>
        <v>0</v>
      </c>
    </row>
    <row r="182" spans="1:27" s="48" customFormat="1" ht="15.75">
      <c r="A182" s="29"/>
      <c r="B182" s="52">
        <v>73</v>
      </c>
      <c r="C182" s="89" t="s">
        <v>384</v>
      </c>
      <c r="D182" s="52"/>
      <c r="E182" s="52"/>
      <c r="F182" s="55"/>
      <c r="G182" s="54">
        <f>SUM(G183:G185)</f>
        <v>0</v>
      </c>
      <c r="H182" s="59"/>
      <c r="Y182" s="73"/>
      <c r="Z182" s="61"/>
      <c r="AA182" s="74"/>
    </row>
    <row r="183" spans="1:27" s="48" customFormat="1" ht="15">
      <c r="A183" s="29"/>
      <c r="B183" s="43"/>
      <c r="C183" s="92"/>
      <c r="D183" s="44"/>
      <c r="E183" s="44"/>
      <c r="F183" s="53"/>
      <c r="G183" s="80">
        <f>ROUND(SUM(E183*F183),2)</f>
        <v>0</v>
      </c>
      <c r="H183" s="59"/>
      <c r="Y183" s="73"/>
      <c r="Z183" s="61"/>
      <c r="AA183" s="74"/>
    </row>
    <row r="184" spans="1:27" s="48" customFormat="1" ht="15">
      <c r="A184" s="29"/>
      <c r="B184" s="43"/>
      <c r="C184" s="92"/>
      <c r="D184" s="44"/>
      <c r="E184" s="44"/>
      <c r="F184" s="53"/>
      <c r="G184" s="80">
        <f>ROUND(SUM(E184*F184),2)</f>
        <v>0</v>
      </c>
      <c r="H184" s="59"/>
      <c r="Y184" s="73"/>
      <c r="Z184" s="61"/>
      <c r="AA184" s="74"/>
    </row>
    <row r="185" spans="1:27" s="48" customFormat="1" ht="15">
      <c r="A185" s="29"/>
      <c r="B185" s="43"/>
      <c r="C185" s="92"/>
      <c r="D185" s="44"/>
      <c r="E185" s="44"/>
      <c r="F185" s="53"/>
      <c r="G185" s="80">
        <f>ROUND(SUM(E185*F185),2)</f>
        <v>0</v>
      </c>
      <c r="H185" s="59"/>
      <c r="Y185" s="73" t="str">
        <f>C186</f>
        <v>Tööriistad ja instrumendid</v>
      </c>
      <c r="Z185" s="61"/>
      <c r="AA185" s="74">
        <f>G186</f>
        <v>0</v>
      </c>
    </row>
    <row r="186" spans="1:27" s="48" customFormat="1" ht="15.75">
      <c r="A186" s="29"/>
      <c r="B186" s="52">
        <v>74</v>
      </c>
      <c r="C186" s="89" t="s">
        <v>517</v>
      </c>
      <c r="D186" s="52"/>
      <c r="E186" s="52"/>
      <c r="F186" s="55"/>
      <c r="G186" s="80">
        <f>SUM(G187:G189)</f>
        <v>0</v>
      </c>
      <c r="H186" s="59"/>
      <c r="Y186" s="73"/>
      <c r="Z186" s="61"/>
      <c r="AA186" s="74"/>
    </row>
    <row r="187" spans="1:27" s="48" customFormat="1" ht="15.75">
      <c r="A187" s="29"/>
      <c r="B187" s="93"/>
      <c r="C187" s="94"/>
      <c r="D187" s="44"/>
      <c r="E187" s="44"/>
      <c r="F187" s="53"/>
      <c r="G187" s="80">
        <f>ROUND(SUM(E187*F187),2)</f>
        <v>0</v>
      </c>
      <c r="H187" s="59"/>
      <c r="Y187" s="73"/>
      <c r="Z187" s="61"/>
      <c r="AA187" s="74"/>
    </row>
    <row r="188" spans="1:27" s="48" customFormat="1" ht="15.75">
      <c r="A188" s="29"/>
      <c r="B188" s="93"/>
      <c r="C188" s="94"/>
      <c r="D188" s="44"/>
      <c r="E188" s="44"/>
      <c r="F188" s="53"/>
      <c r="G188" s="80">
        <f>ROUND(SUM(E188*F188),2)</f>
        <v>0</v>
      </c>
      <c r="H188" s="59"/>
      <c r="Y188" s="73"/>
      <c r="Z188" s="61"/>
      <c r="AA188" s="74"/>
    </row>
    <row r="189" spans="1:27" s="48" customFormat="1" ht="15.75">
      <c r="A189" s="29"/>
      <c r="B189" s="93"/>
      <c r="C189" s="94"/>
      <c r="D189" s="44"/>
      <c r="E189" s="44"/>
      <c r="F189" s="53"/>
      <c r="G189" s="80">
        <f>ROUND(SUM(E189*F189),2)</f>
        <v>0</v>
      </c>
      <c r="H189" s="59"/>
      <c r="Y189" s="73" t="str">
        <f>C190</f>
        <v>Abimaterjalid</v>
      </c>
      <c r="Z189" s="61"/>
      <c r="AA189" s="74">
        <f>G190</f>
        <v>0</v>
      </c>
    </row>
    <row r="190" spans="1:27" s="48" customFormat="1" ht="15.75">
      <c r="A190" s="29"/>
      <c r="B190" s="52">
        <v>75</v>
      </c>
      <c r="C190" s="89" t="s">
        <v>385</v>
      </c>
      <c r="D190" s="52"/>
      <c r="E190" s="52"/>
      <c r="F190" s="55"/>
      <c r="G190" s="80">
        <f>SUM(G191:G193)</f>
        <v>0</v>
      </c>
      <c r="H190" s="59"/>
      <c r="Y190" s="73"/>
      <c r="Z190" s="61"/>
      <c r="AA190" s="74"/>
    </row>
    <row r="191" spans="1:27" s="48" customFormat="1" ht="15.75">
      <c r="A191" s="29"/>
      <c r="B191" s="93"/>
      <c r="C191" s="94"/>
      <c r="D191" s="43"/>
      <c r="E191" s="43"/>
      <c r="F191" s="56"/>
      <c r="G191" s="80">
        <f>ROUND(SUM(E191*F191),2)</f>
        <v>0</v>
      </c>
      <c r="H191" s="59"/>
      <c r="Y191" s="73"/>
      <c r="Z191" s="61"/>
      <c r="AA191" s="74"/>
    </row>
    <row r="192" spans="1:27" s="48" customFormat="1" ht="15.75">
      <c r="A192" s="29"/>
      <c r="B192" s="93"/>
      <c r="C192" s="94"/>
      <c r="D192" s="43"/>
      <c r="E192" s="43"/>
      <c r="F192" s="56"/>
      <c r="G192" s="80">
        <f>ROUND(SUM(E192*F192),2)</f>
        <v>0</v>
      </c>
      <c r="H192" s="59"/>
      <c r="Y192" s="73"/>
      <c r="Z192" s="61"/>
      <c r="AA192" s="74"/>
    </row>
    <row r="193" spans="1:27" s="48" customFormat="1" ht="15.75">
      <c r="A193" s="29"/>
      <c r="B193" s="93"/>
      <c r="C193" s="94"/>
      <c r="D193" s="43"/>
      <c r="E193" s="43"/>
      <c r="F193" s="56"/>
      <c r="G193" s="80">
        <f>ROUND(SUM(E193*F193),2)</f>
        <v>0</v>
      </c>
      <c r="H193" s="59"/>
      <c r="Y193" s="73" t="str">
        <f>C194</f>
        <v>Energiakulu</v>
      </c>
      <c r="Z193" s="61"/>
      <c r="AA193" s="74">
        <f>G194</f>
        <v>0</v>
      </c>
    </row>
    <row r="194" spans="1:27" s="48" customFormat="1" ht="15.75">
      <c r="A194" s="29"/>
      <c r="B194" s="52">
        <v>76</v>
      </c>
      <c r="C194" s="89" t="s">
        <v>386</v>
      </c>
      <c r="D194" s="52"/>
      <c r="E194" s="52"/>
      <c r="F194" s="55"/>
      <c r="G194" s="54">
        <f>SUM(G195:G197)</f>
        <v>0</v>
      </c>
      <c r="H194" s="59"/>
      <c r="Y194" s="73"/>
      <c r="Z194" s="61"/>
      <c r="AA194" s="74"/>
    </row>
    <row r="195" spans="1:27" s="48" customFormat="1" ht="15">
      <c r="A195" s="29"/>
      <c r="B195" s="43"/>
      <c r="C195" s="92"/>
      <c r="D195" s="44"/>
      <c r="E195" s="44"/>
      <c r="F195" s="53"/>
      <c r="G195" s="80">
        <f>ROUND(SUM(E195*F195),2)</f>
        <v>0</v>
      </c>
      <c r="H195" s="59"/>
      <c r="Y195" s="73"/>
      <c r="Z195" s="61"/>
      <c r="AA195" s="74"/>
    </row>
    <row r="196" spans="1:27" s="48" customFormat="1" ht="15">
      <c r="A196" s="29"/>
      <c r="B196" s="43"/>
      <c r="C196" s="92"/>
      <c r="D196" s="44"/>
      <c r="E196" s="44"/>
      <c r="F196" s="53"/>
      <c r="G196" s="80">
        <f>ROUND(SUM(E196*F196),2)</f>
        <v>0</v>
      </c>
      <c r="H196" s="59"/>
      <c r="Y196" s="73"/>
      <c r="Z196" s="61"/>
      <c r="AA196" s="74"/>
    </row>
    <row r="197" spans="1:27" s="48" customFormat="1" ht="15">
      <c r="A197" s="29"/>
      <c r="B197" s="43"/>
      <c r="C197" s="92"/>
      <c r="D197" s="44"/>
      <c r="E197" s="44"/>
      <c r="F197" s="53"/>
      <c r="G197" s="80">
        <f>SUM(E197*F197)</f>
        <v>0</v>
      </c>
      <c r="H197" s="59"/>
      <c r="Y197" s="73" t="str">
        <f>C198</f>
        <v>Veod</v>
      </c>
      <c r="Z197" s="61"/>
      <c r="AA197" s="74">
        <f>G198</f>
        <v>0</v>
      </c>
    </row>
    <row r="198" spans="1:27" s="48" customFormat="1" ht="15.75">
      <c r="A198" s="29"/>
      <c r="B198" s="52">
        <v>77</v>
      </c>
      <c r="C198" s="89" t="s">
        <v>387</v>
      </c>
      <c r="D198" s="52"/>
      <c r="E198" s="52"/>
      <c r="F198" s="55"/>
      <c r="G198" s="54">
        <f>SUM(G199:G201)</f>
        <v>0</v>
      </c>
      <c r="H198" s="59"/>
      <c r="Y198" s="73"/>
      <c r="Z198" s="61"/>
      <c r="AA198" s="74"/>
    </row>
    <row r="199" spans="1:27" s="48" customFormat="1" ht="15">
      <c r="A199" s="29"/>
      <c r="B199" s="43"/>
      <c r="C199" s="92"/>
      <c r="D199" s="44"/>
      <c r="E199" s="44"/>
      <c r="F199" s="53"/>
      <c r="G199" s="80">
        <f>ROUND(SUM(E199*F199),2)</f>
        <v>0</v>
      </c>
      <c r="H199" s="59"/>
      <c r="Y199" s="73"/>
      <c r="Z199" s="61"/>
      <c r="AA199" s="74"/>
    </row>
    <row r="200" spans="1:27" s="48" customFormat="1" ht="15">
      <c r="A200" s="29"/>
      <c r="B200" s="43"/>
      <c r="C200" s="92"/>
      <c r="D200" s="44"/>
      <c r="E200" s="44"/>
      <c r="F200" s="53"/>
      <c r="G200" s="80">
        <f>ROUND(SUM(E200*F200),2)</f>
        <v>0</v>
      </c>
      <c r="H200" s="59"/>
      <c r="Y200" s="73"/>
      <c r="Z200" s="61"/>
      <c r="AA200" s="74"/>
    </row>
    <row r="201" spans="1:27" s="48" customFormat="1" ht="15">
      <c r="A201" s="29"/>
      <c r="B201" s="43"/>
      <c r="C201" s="92"/>
      <c r="D201" s="44"/>
      <c r="E201" s="44"/>
      <c r="F201" s="53"/>
      <c r="G201" s="80">
        <f>ROUND(SUM(E201*F201),2)</f>
        <v>0</v>
      </c>
      <c r="H201" s="59"/>
      <c r="Y201" s="73" t="str">
        <f>C202</f>
        <v>EHITUSPLATSI ÜLDKULUD </v>
      </c>
      <c r="Z201" s="61"/>
      <c r="AA201" s="74">
        <f>G202</f>
        <v>0</v>
      </c>
    </row>
    <row r="202" spans="1:27" s="48" customFormat="1" ht="15.75">
      <c r="A202" s="29"/>
      <c r="B202" s="52">
        <v>8</v>
      </c>
      <c r="C202" s="77" t="s">
        <v>475</v>
      </c>
      <c r="D202" s="52"/>
      <c r="E202" s="52"/>
      <c r="F202" s="55"/>
      <c r="G202" s="54">
        <f>SUM(G203,G207,G211,G215,G219)</f>
        <v>0</v>
      </c>
      <c r="H202" s="59"/>
      <c r="Y202" s="73" t="str">
        <f>C203</f>
        <v>Juhtimiskulud</v>
      </c>
      <c r="Z202" s="61"/>
      <c r="AA202" s="74">
        <f>G203</f>
        <v>0</v>
      </c>
    </row>
    <row r="203" spans="1:27" s="48" customFormat="1" ht="15.75">
      <c r="A203" s="29"/>
      <c r="B203" s="52">
        <v>81</v>
      </c>
      <c r="C203" s="89" t="s">
        <v>388</v>
      </c>
      <c r="D203" s="52"/>
      <c r="E203" s="52"/>
      <c r="F203" s="55"/>
      <c r="G203" s="54">
        <f>SUM(G204:G206)</f>
        <v>0</v>
      </c>
      <c r="H203" s="59"/>
      <c r="Y203" s="73"/>
      <c r="Z203" s="61"/>
      <c r="AA203" s="74"/>
    </row>
    <row r="204" spans="1:27" s="48" customFormat="1" ht="15">
      <c r="A204" s="29"/>
      <c r="B204" s="43"/>
      <c r="C204" s="92"/>
      <c r="D204" s="44"/>
      <c r="E204" s="44"/>
      <c r="F204" s="53"/>
      <c r="G204" s="80">
        <f>ROUND(SUM(E204*F204),2)</f>
        <v>0</v>
      </c>
      <c r="H204" s="59"/>
      <c r="Y204" s="73"/>
      <c r="Z204" s="61"/>
      <c r="AA204" s="74"/>
    </row>
    <row r="205" spans="1:27" s="48" customFormat="1" ht="15">
      <c r="A205" s="29"/>
      <c r="B205" s="43"/>
      <c r="C205" s="92"/>
      <c r="D205" s="44"/>
      <c r="E205" s="44"/>
      <c r="F205" s="53"/>
      <c r="G205" s="80">
        <f>ROUND(SUM(E205*F205),2)</f>
        <v>0</v>
      </c>
      <c r="H205" s="59"/>
      <c r="Y205" s="73"/>
      <c r="Z205" s="61"/>
      <c r="AA205" s="74"/>
    </row>
    <row r="206" spans="1:27" s="48" customFormat="1" ht="15">
      <c r="A206" s="29"/>
      <c r="B206" s="43"/>
      <c r="C206" s="92"/>
      <c r="D206" s="44"/>
      <c r="E206" s="44"/>
      <c r="F206" s="53"/>
      <c r="G206" s="80">
        <f>ROUND(SUM(E206*F206),2)</f>
        <v>0</v>
      </c>
      <c r="H206" s="59"/>
      <c r="Y206" s="73" t="str">
        <f>C207</f>
        <v>Kulud abistavatele tegevustele</v>
      </c>
      <c r="Z206" s="61"/>
      <c r="AA206" s="74">
        <f>G207</f>
        <v>0</v>
      </c>
    </row>
    <row r="207" spans="1:27" s="48" customFormat="1" ht="15.75">
      <c r="A207" s="29"/>
      <c r="B207" s="52">
        <v>82</v>
      </c>
      <c r="C207" s="89" t="s">
        <v>389</v>
      </c>
      <c r="D207" s="52"/>
      <c r="E207" s="52"/>
      <c r="F207" s="55"/>
      <c r="G207" s="54">
        <f>SUM(G208:G210)</f>
        <v>0</v>
      </c>
      <c r="H207" s="59"/>
      <c r="Y207" s="73"/>
      <c r="Z207" s="61"/>
      <c r="AA207" s="74"/>
    </row>
    <row r="208" spans="1:27" s="48" customFormat="1" ht="15">
      <c r="A208" s="29"/>
      <c r="B208" s="43"/>
      <c r="C208" s="92"/>
      <c r="D208" s="44"/>
      <c r="E208" s="44"/>
      <c r="F208" s="53"/>
      <c r="G208" s="80">
        <f>ROUND(SUM(E208*F208),2)</f>
        <v>0</v>
      </c>
      <c r="H208" s="59"/>
      <c r="Y208" s="73"/>
      <c r="Z208" s="61"/>
      <c r="AA208" s="74"/>
    </row>
    <row r="209" spans="1:27" s="48" customFormat="1" ht="15">
      <c r="A209" s="29"/>
      <c r="B209" s="43"/>
      <c r="C209" s="92"/>
      <c r="D209" s="44"/>
      <c r="E209" s="44"/>
      <c r="F209" s="53"/>
      <c r="G209" s="80">
        <f>ROUND(SUM(E209*F209),2)</f>
        <v>0</v>
      </c>
      <c r="H209" s="59"/>
      <c r="Y209" s="73"/>
      <c r="Z209" s="61"/>
      <c r="AA209" s="74"/>
    </row>
    <row r="210" spans="1:27" s="48" customFormat="1" ht="15">
      <c r="A210" s="29"/>
      <c r="B210" s="43"/>
      <c r="C210" s="92"/>
      <c r="D210" s="44"/>
      <c r="E210" s="44"/>
      <c r="F210" s="53"/>
      <c r="G210" s="80">
        <f>ROUND(SUM(E210*F210),2)</f>
        <v>0</v>
      </c>
      <c r="H210" s="59"/>
      <c r="Y210" s="73" t="str">
        <f>C211</f>
        <v>Erikulud seoses tegevusega välisriikides</v>
      </c>
      <c r="Z210" s="61"/>
      <c r="AA210" s="74">
        <f>G211</f>
        <v>0</v>
      </c>
    </row>
    <row r="211" spans="1:27" s="48" customFormat="1" ht="15.75">
      <c r="A211" s="29"/>
      <c r="B211" s="52">
        <v>83</v>
      </c>
      <c r="C211" s="89" t="s">
        <v>390</v>
      </c>
      <c r="D211" s="52"/>
      <c r="E211" s="52"/>
      <c r="F211" s="55"/>
      <c r="G211" s="54">
        <f>SUM(G212:G214)</f>
        <v>0</v>
      </c>
      <c r="H211" s="59"/>
      <c r="Y211" s="73"/>
      <c r="Z211" s="61"/>
      <c r="AA211" s="74"/>
    </row>
    <row r="212" spans="1:27" s="48" customFormat="1" ht="15.75">
      <c r="A212" s="29"/>
      <c r="B212" s="93"/>
      <c r="C212" s="94"/>
      <c r="D212" s="43"/>
      <c r="E212" s="43"/>
      <c r="F212" s="56"/>
      <c r="G212" s="80">
        <f>ROUND(SUM(E212*F212),2)</f>
        <v>0</v>
      </c>
      <c r="H212" s="59"/>
      <c r="Y212" s="73"/>
      <c r="Z212" s="61"/>
      <c r="AA212" s="74"/>
    </row>
    <row r="213" spans="1:27" s="48" customFormat="1" ht="15.75">
      <c r="A213" s="29"/>
      <c r="B213" s="93"/>
      <c r="C213" s="94"/>
      <c r="D213" s="43"/>
      <c r="E213" s="43"/>
      <c r="F213" s="56"/>
      <c r="G213" s="80">
        <f>ROUND(SUM(E213*F213),2)</f>
        <v>0</v>
      </c>
      <c r="H213" s="59"/>
      <c r="Y213" s="73"/>
      <c r="Z213" s="61"/>
      <c r="AA213" s="74"/>
    </row>
    <row r="214" spans="1:27" s="48" customFormat="1" ht="15.75">
      <c r="A214" s="29"/>
      <c r="B214" s="93"/>
      <c r="C214" s="94"/>
      <c r="D214" s="43"/>
      <c r="E214" s="43"/>
      <c r="F214" s="56"/>
      <c r="G214" s="80">
        <f>ROUND(SUM(E214*F214),2)</f>
        <v>0</v>
      </c>
      <c r="H214" s="59"/>
      <c r="Y214" s="73" t="str">
        <f>C215</f>
        <v>Talvised lisakulud</v>
      </c>
      <c r="Z214" s="61"/>
      <c r="AA214" s="74">
        <f>G215</f>
        <v>0</v>
      </c>
    </row>
    <row r="215" spans="1:27" s="48" customFormat="1" ht="15.75">
      <c r="A215" s="29"/>
      <c r="B215" s="52">
        <v>84</v>
      </c>
      <c r="C215" s="89" t="s">
        <v>391</v>
      </c>
      <c r="D215" s="52"/>
      <c r="E215" s="52"/>
      <c r="F215" s="55"/>
      <c r="G215" s="54">
        <f>SUM(G216:G218)</f>
        <v>0</v>
      </c>
      <c r="H215" s="59"/>
      <c r="Y215" s="73"/>
      <c r="Z215" s="61"/>
      <c r="AA215" s="74"/>
    </row>
    <row r="216" spans="1:27" s="48" customFormat="1" ht="15">
      <c r="A216" s="29"/>
      <c r="B216" s="43"/>
      <c r="C216" s="92"/>
      <c r="D216" s="44"/>
      <c r="E216" s="44"/>
      <c r="F216" s="53"/>
      <c r="G216" s="80">
        <f>ROUND(SUM(E216*F216),2)</f>
        <v>0</v>
      </c>
      <c r="H216" s="59"/>
      <c r="Y216" s="73"/>
      <c r="Z216" s="61"/>
      <c r="AA216" s="74"/>
    </row>
    <row r="217" spans="1:27" s="48" customFormat="1" ht="15">
      <c r="A217" s="29"/>
      <c r="B217" s="43"/>
      <c r="C217" s="92"/>
      <c r="D217" s="44"/>
      <c r="E217" s="44"/>
      <c r="F217" s="53"/>
      <c r="G217" s="80">
        <f>ROUND(SUM(E217*F217),2)</f>
        <v>0</v>
      </c>
      <c r="H217" s="59"/>
      <c r="Y217" s="73"/>
      <c r="Z217" s="61"/>
      <c r="AA217" s="74"/>
    </row>
    <row r="218" spans="1:27" s="48" customFormat="1" ht="15">
      <c r="A218" s="29"/>
      <c r="B218" s="43"/>
      <c r="C218" s="92"/>
      <c r="D218" s="44"/>
      <c r="E218" s="44"/>
      <c r="F218" s="53"/>
      <c r="G218" s="80">
        <f>ROUND(SUM(E218*F218),2)</f>
        <v>0</v>
      </c>
      <c r="H218" s="59"/>
      <c r="Y218" s="73" t="str">
        <f>C219</f>
        <v>Lepingu erikulud</v>
      </c>
      <c r="Z218" s="61"/>
      <c r="AA218" s="74">
        <f>G219</f>
        <v>0</v>
      </c>
    </row>
    <row r="219" spans="1:27" s="48" customFormat="1" ht="15.75">
      <c r="A219" s="29"/>
      <c r="B219" s="52">
        <v>85</v>
      </c>
      <c r="C219" s="89" t="s">
        <v>392</v>
      </c>
      <c r="D219" s="52"/>
      <c r="E219" s="52"/>
      <c r="F219" s="55"/>
      <c r="G219" s="54">
        <f>SUM(G220:G222)</f>
        <v>0</v>
      </c>
      <c r="H219" s="59"/>
      <c r="Y219" s="73"/>
      <c r="Z219" s="61"/>
      <c r="AA219" s="74"/>
    </row>
    <row r="220" spans="1:27" s="48" customFormat="1" ht="15">
      <c r="A220" s="29"/>
      <c r="B220" s="43"/>
      <c r="C220" s="92"/>
      <c r="D220" s="44"/>
      <c r="E220" s="44"/>
      <c r="F220" s="53"/>
      <c r="G220" s="80">
        <f>ROUND(SUM(E220*F220),2)</f>
        <v>0</v>
      </c>
      <c r="H220" s="59"/>
      <c r="Y220" s="73"/>
      <c r="Z220" s="61"/>
      <c r="AA220" s="74"/>
    </row>
    <row r="221" spans="1:27" s="48" customFormat="1" ht="15">
      <c r="A221" s="29"/>
      <c r="B221" s="43"/>
      <c r="C221" s="92"/>
      <c r="D221" s="44"/>
      <c r="E221" s="44"/>
      <c r="F221" s="53"/>
      <c r="G221" s="80">
        <f>ROUND(SUM(E221*F221),2)</f>
        <v>0</v>
      </c>
      <c r="H221" s="59"/>
      <c r="Y221" s="73"/>
      <c r="Z221" s="61"/>
      <c r="AA221" s="74"/>
    </row>
    <row r="222" spans="2:7" ht="15">
      <c r="B222" s="43"/>
      <c r="C222" s="92"/>
      <c r="D222" s="44"/>
      <c r="E222" s="44"/>
      <c r="F222" s="53"/>
      <c r="G222" s="80">
        <f>ROUND(SUM(E222*F222),2)</f>
        <v>0</v>
      </c>
    </row>
  </sheetData>
  <sheetProtection formatCells="0" formatColumns="0" formatRows="0" insertColumns="0" insertRows="0" insertHyperlinks="0" deleteColumns="0" deleteRows="0" sort="0" autoFilter="0" pivotTables="0"/>
  <mergeCells count="36">
    <mergeCell ref="E20:G20"/>
    <mergeCell ref="B15:D15"/>
    <mergeCell ref="E14:G14"/>
    <mergeCell ref="B30:C30"/>
    <mergeCell ref="B22:D22"/>
    <mergeCell ref="E21:G21"/>
    <mergeCell ref="B21:D21"/>
    <mergeCell ref="B16:D16"/>
    <mergeCell ref="B17:D17"/>
    <mergeCell ref="E17:G17"/>
    <mergeCell ref="B13:D13"/>
    <mergeCell ref="E13:G13"/>
    <mergeCell ref="B14:D14"/>
    <mergeCell ref="E15:G15"/>
    <mergeCell ref="E16:G16"/>
    <mergeCell ref="E25:G25"/>
    <mergeCell ref="B24:D24"/>
    <mergeCell ref="E24:G24"/>
    <mergeCell ref="B18:D18"/>
    <mergeCell ref="B20:D20"/>
    <mergeCell ref="B25:D25"/>
    <mergeCell ref="E22:G22"/>
    <mergeCell ref="B19:G19"/>
    <mergeCell ref="B23:G23"/>
    <mergeCell ref="E18:G18"/>
    <mergeCell ref="B6:G6"/>
    <mergeCell ref="B9:G9"/>
    <mergeCell ref="E12:G12"/>
    <mergeCell ref="E10:G10"/>
    <mergeCell ref="B10:D10"/>
    <mergeCell ref="B12:D12"/>
    <mergeCell ref="B8:D8"/>
    <mergeCell ref="E8:G8"/>
    <mergeCell ref="B11:D11"/>
    <mergeCell ref="E11:G11"/>
    <mergeCell ref="C5:G5"/>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2 G28:G29" unlockedFormula="1"/>
    <ignoredError sqref="G36 G40 G44 G48 G52 G60:G61 G65 G69 G73 G77 G81:G82 G86 G90 G94 G98:G99 G103 G107 G111 G115 G119 G123:G124 G128 G132 G136 G140 G144 G148 G153 G157 G161 G165 G173:G174 G178 G182 G186 G190 G194 G197:G198 G202:G203 G207 G211 G215 G219"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403</v>
      </c>
      <c r="C1" s="2"/>
      <c r="D1" s="3"/>
      <c r="E1" s="5" t="s">
        <v>404</v>
      </c>
      <c r="F1" s="5"/>
      <c r="G1" s="5" t="s">
        <v>405</v>
      </c>
      <c r="H1" s="5"/>
      <c r="I1" s="5" t="s">
        <v>406</v>
      </c>
      <c r="J1" s="5"/>
      <c r="K1" s="5" t="s">
        <v>407</v>
      </c>
      <c r="L1" s="6"/>
      <c r="M1" s="5" t="s">
        <v>408</v>
      </c>
      <c r="N1" s="6"/>
      <c r="O1" s="7" t="s">
        <v>409</v>
      </c>
      <c r="P1" s="6"/>
      <c r="Q1" s="7" t="s">
        <v>410</v>
      </c>
      <c r="R1" s="6"/>
      <c r="S1" s="5" t="s">
        <v>411</v>
      </c>
      <c r="U1" s="8">
        <v>1</v>
      </c>
      <c r="V1" s="3" t="s">
        <v>28</v>
      </c>
    </row>
    <row r="2" spans="1:22" ht="12.75">
      <c r="A2" s="3">
        <v>2</v>
      </c>
      <c r="B2" s="4" t="s">
        <v>412</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413</v>
      </c>
      <c r="C3" s="2"/>
      <c r="D3" s="3">
        <v>2</v>
      </c>
      <c r="E3" s="4" t="s">
        <v>18</v>
      </c>
      <c r="F3" s="4">
        <v>2</v>
      </c>
      <c r="G3" s="4" t="s">
        <v>20</v>
      </c>
      <c r="H3" s="9">
        <v>2</v>
      </c>
      <c r="I3" s="9" t="s">
        <v>414</v>
      </c>
      <c r="J3" s="10">
        <v>2</v>
      </c>
      <c r="K3" s="10" t="s">
        <v>414</v>
      </c>
      <c r="L3" s="3">
        <v>2</v>
      </c>
      <c r="M3" s="3" t="s">
        <v>328</v>
      </c>
      <c r="N3" s="3">
        <v>2</v>
      </c>
      <c r="O3" s="9" t="s">
        <v>329</v>
      </c>
      <c r="P3" s="11">
        <v>2</v>
      </c>
      <c r="Q3" s="3" t="s">
        <v>330</v>
      </c>
      <c r="R3" s="11">
        <v>2</v>
      </c>
      <c r="S3" s="4" t="s">
        <v>11</v>
      </c>
      <c r="U3" s="8">
        <v>3</v>
      </c>
      <c r="V3" s="3" t="s">
        <v>30</v>
      </c>
    </row>
    <row r="4" spans="1:22" ht="12.75">
      <c r="A4" s="3">
        <v>4</v>
      </c>
      <c r="B4" s="4" t="s">
        <v>415</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416</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417</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417</v>
      </c>
      <c r="J9" s="10">
        <v>8</v>
      </c>
      <c r="K9" s="10" t="s">
        <v>417</v>
      </c>
      <c r="L9" s="3">
        <v>8</v>
      </c>
      <c r="M9" s="3" t="s">
        <v>341</v>
      </c>
      <c r="N9" s="4">
        <v>8</v>
      </c>
      <c r="O9" s="4"/>
      <c r="P9" s="11">
        <v>8</v>
      </c>
      <c r="Q9" s="4" t="s">
        <v>345</v>
      </c>
      <c r="R9" s="11">
        <v>8</v>
      </c>
      <c r="S9" s="3" t="s">
        <v>418</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417</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418</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417</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35"/>
      <c r="H22" s="135"/>
      <c r="U22" s="8">
        <v>22</v>
      </c>
      <c r="V22" s="3" t="s">
        <v>49</v>
      </c>
    </row>
    <row r="23" spans="7:22" ht="15.75">
      <c r="G23" s="135"/>
      <c r="H23" s="135"/>
      <c r="U23" s="8">
        <v>23</v>
      </c>
      <c r="V23" s="3" t="s">
        <v>50</v>
      </c>
    </row>
    <row r="24" spans="7:22" ht="15.75">
      <c r="G24" s="135"/>
      <c r="H24" s="135"/>
      <c r="U24" s="8">
        <v>24</v>
      </c>
      <c r="V24" s="3" t="s">
        <v>51</v>
      </c>
    </row>
    <row r="25" spans="7:22" ht="15.75">
      <c r="G25" s="135"/>
      <c r="H25" s="135"/>
      <c r="U25" s="8">
        <v>25</v>
      </c>
      <c r="V25" s="3" t="s">
        <v>52</v>
      </c>
    </row>
    <row r="26" spans="7:22" ht="15.75">
      <c r="G26" s="135"/>
      <c r="H26" s="135"/>
      <c r="U26" s="8">
        <v>26</v>
      </c>
      <c r="V26" s="3" t="s">
        <v>53</v>
      </c>
    </row>
    <row r="27" spans="7:22" ht="15.75">
      <c r="G27" s="135"/>
      <c r="H27" s="135"/>
      <c r="U27" s="8">
        <v>27</v>
      </c>
      <c r="V27" s="3" t="s">
        <v>54</v>
      </c>
    </row>
    <row r="28" spans="7:22" ht="15.75">
      <c r="G28" s="135"/>
      <c r="H28" s="135"/>
      <c r="U28" s="8">
        <v>28</v>
      </c>
      <c r="V28" s="3" t="s">
        <v>55</v>
      </c>
    </row>
    <row r="29" spans="7:22" ht="15.75">
      <c r="G29" s="135"/>
      <c r="H29" s="135"/>
      <c r="U29" s="8">
        <v>29</v>
      </c>
      <c r="V29" s="3" t="s">
        <v>56</v>
      </c>
    </row>
    <row r="30" spans="7:22" ht="15.75">
      <c r="G30" s="135"/>
      <c r="H30" s="135"/>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419</v>
      </c>
    </row>
    <row r="84" spans="21:22" ht="12.75">
      <c r="U84" s="8">
        <v>84</v>
      </c>
      <c r="V84" s="3" t="s">
        <v>420</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79"/>
  <sheetViews>
    <sheetView zoomScalePageLayoutView="0" workbookViewId="0" topLeftCell="A55">
      <selection activeCell="A66" sqref="A66:IV66"/>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7" t="s">
        <v>399</v>
      </c>
      <c r="B2" s="137"/>
      <c r="C2" s="137"/>
      <c r="D2" s="30"/>
      <c r="E2" s="30"/>
      <c r="F2" s="30"/>
      <c r="G2" s="30"/>
    </row>
    <row r="4" spans="1:7" s="33" customFormat="1" ht="299.25" customHeight="1">
      <c r="A4" s="138" t="s">
        <v>511</v>
      </c>
      <c r="B4" s="138"/>
      <c r="C4" s="138"/>
      <c r="D4" s="32"/>
      <c r="E4" s="32"/>
      <c r="F4" s="32"/>
      <c r="G4" s="32"/>
    </row>
    <row r="5" spans="1:7" s="33" customFormat="1" ht="45.75" customHeight="1">
      <c r="A5" s="136" t="s">
        <v>501</v>
      </c>
      <c r="B5" s="136"/>
      <c r="C5" s="136"/>
      <c r="D5" s="32"/>
      <c r="E5" s="32"/>
      <c r="F5" s="32"/>
      <c r="G5" s="32"/>
    </row>
    <row r="6" spans="1:7" s="33" customFormat="1" ht="15">
      <c r="A6" s="139" t="s">
        <v>502</v>
      </c>
      <c r="B6" s="139"/>
      <c r="C6" s="139"/>
      <c r="D6" s="32"/>
      <c r="E6" s="32"/>
      <c r="F6" s="32"/>
      <c r="G6" s="32"/>
    </row>
    <row r="8" spans="1:3" ht="15.75">
      <c r="A8" s="27">
        <v>1</v>
      </c>
      <c r="B8" s="28" t="s">
        <v>421</v>
      </c>
      <c r="C8" s="28" t="s">
        <v>422</v>
      </c>
    </row>
    <row r="9" spans="1:3" s="35" customFormat="1" ht="15.75">
      <c r="A9" s="34"/>
      <c r="B9" s="34" t="s">
        <v>400</v>
      </c>
      <c r="C9" s="34"/>
    </row>
    <row r="10" spans="1:3" s="35" customFormat="1" ht="15.75">
      <c r="A10" s="97"/>
      <c r="B10" s="97" t="s">
        <v>456</v>
      </c>
      <c r="C10" s="97"/>
    </row>
    <row r="11" spans="1:3" ht="15.75">
      <c r="A11" s="26"/>
      <c r="B11" s="34" t="s">
        <v>4</v>
      </c>
      <c r="C11" s="34"/>
    </row>
    <row r="12" spans="1:3" ht="15.75">
      <c r="A12" s="26"/>
      <c r="B12" s="108" t="s">
        <v>508</v>
      </c>
      <c r="C12" s="34"/>
    </row>
    <row r="13" spans="1:3" ht="15.75">
      <c r="A13" s="26"/>
      <c r="B13" s="34" t="s">
        <v>402</v>
      </c>
      <c r="C13" s="36"/>
    </row>
    <row r="14" spans="1:3" ht="15.75">
      <c r="A14" s="26"/>
      <c r="B14" s="34" t="s">
        <v>6</v>
      </c>
      <c r="C14" s="36"/>
    </row>
    <row r="15" spans="1:3" ht="15.75">
      <c r="A15" s="26"/>
      <c r="B15" s="34" t="s">
        <v>393</v>
      </c>
      <c r="C15" s="36"/>
    </row>
    <row r="16" spans="1:3" ht="30">
      <c r="A16" s="26"/>
      <c r="B16" s="34" t="s">
        <v>401</v>
      </c>
      <c r="C16" s="37" t="s">
        <v>509</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7"/>
      <c r="B21" s="97" t="s">
        <v>423</v>
      </c>
      <c r="C21" s="97"/>
      <c r="E21" s="38"/>
    </row>
    <row r="22" spans="1:3" ht="16.5" customHeight="1">
      <c r="A22" s="24"/>
      <c r="B22" s="39" t="s">
        <v>426</v>
      </c>
      <c r="C22" s="36" t="s">
        <v>427</v>
      </c>
    </row>
    <row r="23" spans="1:3" ht="45">
      <c r="A23" s="24"/>
      <c r="B23" s="39" t="s">
        <v>3</v>
      </c>
      <c r="C23" s="37" t="s">
        <v>424</v>
      </c>
    </row>
    <row r="24" spans="1:3" ht="15">
      <c r="A24" s="24"/>
      <c r="B24" s="39" t="s">
        <v>2</v>
      </c>
      <c r="C24" s="36" t="s">
        <v>425</v>
      </c>
    </row>
    <row r="25" spans="1:3" ht="15.75">
      <c r="A25" s="25"/>
      <c r="B25" s="39" t="s">
        <v>457</v>
      </c>
      <c r="C25" s="36" t="s">
        <v>459</v>
      </c>
    </row>
    <row r="26" spans="1:3" ht="45">
      <c r="A26" s="25"/>
      <c r="B26" s="39" t="s">
        <v>458</v>
      </c>
      <c r="C26" s="37" t="s">
        <v>514</v>
      </c>
    </row>
    <row r="27" spans="1:3" ht="15">
      <c r="A27" s="95"/>
      <c r="B27" s="95" t="s">
        <v>428</v>
      </c>
      <c r="C27" s="95"/>
    </row>
    <row r="28" spans="1:3" ht="15.75">
      <c r="A28" s="26"/>
      <c r="B28" s="39" t="s">
        <v>429</v>
      </c>
      <c r="C28" s="37"/>
    </row>
    <row r="29" spans="1:3" ht="15.75">
      <c r="A29" s="26"/>
      <c r="B29" s="39" t="s">
        <v>430</v>
      </c>
      <c r="C29" s="37" t="s">
        <v>510</v>
      </c>
    </row>
    <row r="30" spans="1:3" ht="15.75">
      <c r="A30" s="26"/>
      <c r="B30" s="39" t="s">
        <v>476</v>
      </c>
      <c r="C30" s="37"/>
    </row>
    <row r="31" spans="1:3" ht="15.75">
      <c r="A31" s="26"/>
      <c r="B31" s="39" t="s">
        <v>477</v>
      </c>
      <c r="C31" s="37"/>
    </row>
    <row r="32" spans="1:3" ht="15.75">
      <c r="A32" s="26"/>
      <c r="B32" s="39" t="s">
        <v>478</v>
      </c>
      <c r="C32" s="37"/>
    </row>
    <row r="33" spans="1:3" ht="15.75">
      <c r="A33" s="26"/>
      <c r="B33" s="39" t="s">
        <v>479</v>
      </c>
      <c r="C33" s="37"/>
    </row>
    <row r="34" spans="1:3" ht="15">
      <c r="A34" s="95"/>
      <c r="B34" s="95" t="s">
        <v>431</v>
      </c>
      <c r="C34" s="95"/>
    </row>
    <row r="35" spans="1:3" ht="15.75">
      <c r="A35" s="26"/>
      <c r="B35" s="39" t="s">
        <v>432</v>
      </c>
      <c r="C35" s="37"/>
    </row>
    <row r="36" spans="1:3" ht="15.75">
      <c r="A36" s="26"/>
      <c r="B36" s="39" t="s">
        <v>433</v>
      </c>
      <c r="C36" s="37"/>
    </row>
    <row r="37" spans="1:3" ht="15.75">
      <c r="A37" s="26"/>
      <c r="B37" s="39" t="s">
        <v>434</v>
      </c>
      <c r="C37" s="37"/>
    </row>
    <row r="38" spans="1:3" ht="15.75">
      <c r="A38" s="26"/>
      <c r="B38" s="39" t="s">
        <v>435</v>
      </c>
      <c r="C38" s="37"/>
    </row>
    <row r="39" spans="1:3" ht="15.75">
      <c r="A39" s="26"/>
      <c r="B39" s="39" t="s">
        <v>436</v>
      </c>
      <c r="C39" s="37"/>
    </row>
    <row r="40" spans="1:3" ht="15">
      <c r="A40" s="95"/>
      <c r="B40" s="95" t="s">
        <v>437</v>
      </c>
      <c r="C40" s="95"/>
    </row>
    <row r="41" spans="1:3" ht="15.75">
      <c r="A41" s="26"/>
      <c r="B41" s="39" t="s">
        <v>438</v>
      </c>
      <c r="C41" s="37"/>
    </row>
    <row r="42" spans="1:3" ht="15.75">
      <c r="A42" s="26"/>
      <c r="B42" s="39" t="s">
        <v>439</v>
      </c>
      <c r="C42" s="37"/>
    </row>
    <row r="43" spans="1:3" ht="15.75">
      <c r="A43" s="26"/>
      <c r="B43" s="39" t="s">
        <v>440</v>
      </c>
      <c r="C43" s="37"/>
    </row>
    <row r="44" spans="1:3" ht="15.75">
      <c r="A44" s="26"/>
      <c r="B44" s="39" t="s">
        <v>441</v>
      </c>
      <c r="C44" s="37"/>
    </row>
    <row r="45" spans="1:3" ht="15">
      <c r="A45" s="95"/>
      <c r="B45" s="95" t="s">
        <v>442</v>
      </c>
      <c r="C45" s="95"/>
    </row>
    <row r="46" spans="1:3" ht="15.75">
      <c r="A46" s="26"/>
      <c r="B46" s="39" t="s">
        <v>443</v>
      </c>
      <c r="C46" s="37"/>
    </row>
    <row r="47" spans="1:3" ht="15.75">
      <c r="A47" s="26"/>
      <c r="B47" s="39" t="s">
        <v>444</v>
      </c>
      <c r="C47" s="37"/>
    </row>
    <row r="48" spans="1:3" ht="15.75">
      <c r="A48" s="26"/>
      <c r="B48" s="39" t="s">
        <v>445</v>
      </c>
      <c r="C48" s="37"/>
    </row>
    <row r="49" spans="1:3" ht="15.75">
      <c r="A49" s="26"/>
      <c r="B49" s="39" t="s">
        <v>446</v>
      </c>
      <c r="C49" s="37"/>
    </row>
    <row r="50" spans="1:3" ht="15.75">
      <c r="A50" s="26"/>
      <c r="B50" s="39" t="s">
        <v>447</v>
      </c>
      <c r="C50" s="37"/>
    </row>
    <row r="51" spans="1:3" ht="15.75">
      <c r="A51" s="26"/>
      <c r="B51" s="39" t="s">
        <v>448</v>
      </c>
      <c r="C51" s="37"/>
    </row>
    <row r="52" spans="1:3" ht="15">
      <c r="A52" s="95"/>
      <c r="B52" s="95" t="s">
        <v>449</v>
      </c>
      <c r="C52" s="95"/>
    </row>
    <row r="53" spans="1:3" ht="15.75">
      <c r="A53" s="26"/>
      <c r="B53" s="39" t="s">
        <v>450</v>
      </c>
      <c r="C53" s="37"/>
    </row>
    <row r="54" spans="1:3" ht="15.75">
      <c r="A54" s="26"/>
      <c r="B54" s="39" t="s">
        <v>451</v>
      </c>
      <c r="C54" s="37"/>
    </row>
    <row r="55" spans="1:3" ht="15.75">
      <c r="A55" s="26"/>
      <c r="B55" s="39" t="s">
        <v>452</v>
      </c>
      <c r="C55" s="37"/>
    </row>
    <row r="56" spans="1:3" ht="15.75">
      <c r="A56" s="26"/>
      <c r="B56" s="39" t="s">
        <v>513</v>
      </c>
      <c r="C56" s="37"/>
    </row>
    <row r="57" spans="1:3" ht="15.75">
      <c r="A57" s="26"/>
      <c r="B57" s="39" t="s">
        <v>453</v>
      </c>
      <c r="C57" s="37"/>
    </row>
    <row r="58" spans="1:3" ht="15.75">
      <c r="A58" s="26"/>
      <c r="B58" s="39" t="s">
        <v>454</v>
      </c>
      <c r="C58" s="37"/>
    </row>
    <row r="59" spans="1:3" ht="15.75">
      <c r="A59" s="26"/>
      <c r="B59" s="39" t="s">
        <v>455</v>
      </c>
      <c r="C59" s="37"/>
    </row>
    <row r="60" spans="1:3" ht="15">
      <c r="A60" s="95"/>
      <c r="B60" s="95" t="s">
        <v>480</v>
      </c>
      <c r="C60" s="95"/>
    </row>
    <row r="61" spans="1:3" ht="15.75">
      <c r="A61" s="26"/>
      <c r="B61" s="39" t="s">
        <v>481</v>
      </c>
      <c r="C61" s="37"/>
    </row>
    <row r="62" spans="1:3" ht="15.75">
      <c r="A62" s="26"/>
      <c r="B62" s="39" t="s">
        <v>482</v>
      </c>
      <c r="C62" s="37"/>
    </row>
    <row r="63" spans="1:3" ht="15.75">
      <c r="A63" s="26"/>
      <c r="B63" s="39" t="s">
        <v>483</v>
      </c>
      <c r="C63" s="37"/>
    </row>
    <row r="64" spans="1:3" ht="15.75">
      <c r="A64" s="26"/>
      <c r="B64" s="39" t="s">
        <v>484</v>
      </c>
      <c r="C64" s="37"/>
    </row>
    <row r="65" spans="1:3" ht="15.75">
      <c r="A65" s="26"/>
      <c r="B65" s="39" t="s">
        <v>485</v>
      </c>
      <c r="C65" s="37"/>
    </row>
    <row r="66" spans="1:3" ht="15">
      <c r="A66" s="95"/>
      <c r="B66" s="95" t="s">
        <v>486</v>
      </c>
      <c r="C66" s="95"/>
    </row>
    <row r="67" spans="1:3" ht="15.75">
      <c r="A67" s="26"/>
      <c r="B67" s="39" t="s">
        <v>487</v>
      </c>
      <c r="C67" s="37"/>
    </row>
    <row r="68" spans="1:3" ht="15.75">
      <c r="A68" s="26"/>
      <c r="B68" s="39" t="s">
        <v>488</v>
      </c>
      <c r="C68" s="37"/>
    </row>
    <row r="69" spans="1:3" ht="15.75">
      <c r="A69" s="26"/>
      <c r="B69" s="39" t="s">
        <v>489</v>
      </c>
      <c r="C69" s="37"/>
    </row>
    <row r="70" spans="1:3" ht="15.75">
      <c r="A70" s="26"/>
      <c r="B70" s="39" t="s">
        <v>490</v>
      </c>
      <c r="C70" s="37"/>
    </row>
    <row r="71" spans="1:3" ht="15.75">
      <c r="A71" s="26"/>
      <c r="B71" s="39" t="s">
        <v>491</v>
      </c>
      <c r="C71" s="37"/>
    </row>
    <row r="72" spans="1:3" ht="15.75">
      <c r="A72" s="26"/>
      <c r="B72" s="39" t="s">
        <v>492</v>
      </c>
      <c r="C72" s="37"/>
    </row>
    <row r="73" spans="1:3" ht="15.75">
      <c r="A73" s="26"/>
      <c r="B73" s="39" t="s">
        <v>493</v>
      </c>
      <c r="C73" s="37"/>
    </row>
    <row r="74" spans="1:3" ht="15">
      <c r="A74" s="95"/>
      <c r="B74" s="95" t="s">
        <v>494</v>
      </c>
      <c r="C74" s="95"/>
    </row>
    <row r="75" spans="1:3" ht="15">
      <c r="A75" s="96"/>
      <c r="B75" s="39" t="s">
        <v>495</v>
      </c>
      <c r="C75" s="37"/>
    </row>
    <row r="76" spans="1:3" ht="15">
      <c r="A76" s="96"/>
      <c r="B76" s="39" t="s">
        <v>496</v>
      </c>
      <c r="C76" s="37"/>
    </row>
    <row r="77" spans="1:3" ht="15">
      <c r="A77" s="96"/>
      <c r="B77" s="39" t="s">
        <v>497</v>
      </c>
      <c r="C77" s="37"/>
    </row>
    <row r="78" spans="1:3" ht="18">
      <c r="A78" s="96"/>
      <c r="B78" s="39" t="s">
        <v>498</v>
      </c>
      <c r="C78" s="37"/>
    </row>
    <row r="79" spans="1:3" ht="15">
      <c r="A79" s="96"/>
      <c r="B79" s="39" t="s">
        <v>499</v>
      </c>
      <c r="C79"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Sandra Toomik</cp:lastModifiedBy>
  <cp:lastPrinted>2018-03-15T06:00:28Z</cp:lastPrinted>
  <dcterms:created xsi:type="dcterms:W3CDTF">2010-03-23T10:34:53Z</dcterms:created>
  <dcterms:modified xsi:type="dcterms:W3CDTF">2024-01-29T11:36:18Z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